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mejkalO\Documents\"/>
    </mc:Choice>
  </mc:AlternateContent>
  <bookViews>
    <workbookView xWindow="0" yWindow="0" windowWidth="0" windowHeight="0"/>
  </bookViews>
  <sheets>
    <sheet name="Rekapitulace stavby" sheetId="1" r:id="rId1"/>
    <sheet name="A.1 - Ceník prací (Sborní..." sheetId="2" r:id="rId2"/>
    <sheet name="A.2 - Materiál (Sborník S..." sheetId="3" r:id="rId3"/>
    <sheet name="A.3 - VON (Sborník Správy..." sheetId="4" r:id="rId4"/>
    <sheet name="A.4 - Přepravy (Sborník S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'A.1 - Ceník prací (Sborní...'!$C$115:$K$700</definedName>
    <definedName name="_xlnm.Print_Area" localSheetId="1">'A.1 - Ceník prací (Sborní...'!$C$103:$K$700</definedName>
    <definedName name="_xlnm.Print_Titles" localSheetId="1">'A.1 - Ceník prací (Sborní...'!$115:$115</definedName>
    <definedName name="_xlnm._FilterDatabase" localSheetId="2" hidden="1">'A.2 - Materiál (Sborník S...'!$C$115:$K$154</definedName>
    <definedName name="_xlnm.Print_Area" localSheetId="2">'A.2 - Materiál (Sborník S...'!$C$103:$K$154</definedName>
    <definedName name="_xlnm.Print_Titles" localSheetId="2">'A.2 - Materiál (Sborník S...'!$115:$115</definedName>
    <definedName name="_xlnm._FilterDatabase" localSheetId="3" hidden="1">'A.3 - VON (Sborník Správy...'!$C$115:$K$126</definedName>
    <definedName name="_xlnm.Print_Area" localSheetId="3">'A.3 - VON (Sborník Správy...'!$C$103:$K$126</definedName>
    <definedName name="_xlnm.Print_Titles" localSheetId="3">'A.3 - VON (Sborník Správy...'!$115:$115</definedName>
    <definedName name="_xlnm._FilterDatabase" localSheetId="4" hidden="1">'A.4 - Přepravy (Sborník S...'!$C$115:$K$160</definedName>
    <definedName name="_xlnm.Print_Area" localSheetId="4">'A.4 - Přepravy (Sborník S...'!$C$103:$K$160</definedName>
    <definedName name="_xlnm.Print_Titles" localSheetId="4">'A.4 - Přepravy (Sborník S...'!$115:$115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113"/>
  <c r="J17"/>
  <c r="J12"/>
  <c r="J89"/>
  <c r="E7"/>
  <c r="E85"/>
  <c i="4" r="J37"/>
  <c r="J36"/>
  <c i="1" r="AY97"/>
  <c i="4" r="J35"/>
  <c i="1" r="AX97"/>
  <c i="4"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113"/>
  <c r="J17"/>
  <c r="J12"/>
  <c r="J110"/>
  <c r="E7"/>
  <c r="E106"/>
  <c i="3" r="J37"/>
  <c r="J36"/>
  <c i="1" r="AY96"/>
  <c i="3" r="J35"/>
  <c i="1" r="AX96"/>
  <c i="3"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92"/>
  <c r="J17"/>
  <c r="J12"/>
  <c r="J110"/>
  <c r="E7"/>
  <c r="E85"/>
  <c i="2" r="J37"/>
  <c r="J36"/>
  <c i="1" r="AY95"/>
  <c i="2" r="J35"/>
  <c i="1" r="AX95"/>
  <c i="2" r="BI698"/>
  <c r="BH698"/>
  <c r="BG698"/>
  <c r="BF698"/>
  <c r="T698"/>
  <c r="R698"/>
  <c r="P698"/>
  <c r="BI695"/>
  <c r="BH695"/>
  <c r="BG695"/>
  <c r="BF695"/>
  <c r="T695"/>
  <c r="R695"/>
  <c r="P695"/>
  <c r="BI692"/>
  <c r="BH692"/>
  <c r="BG692"/>
  <c r="BF692"/>
  <c r="T692"/>
  <c r="R692"/>
  <c r="P692"/>
  <c r="BI689"/>
  <c r="BH689"/>
  <c r="BG689"/>
  <c r="BF689"/>
  <c r="T689"/>
  <c r="R689"/>
  <c r="P689"/>
  <c r="BI686"/>
  <c r="BH686"/>
  <c r="BG686"/>
  <c r="BF686"/>
  <c r="T686"/>
  <c r="R686"/>
  <c r="P686"/>
  <c r="BI683"/>
  <c r="BH683"/>
  <c r="BG683"/>
  <c r="BF683"/>
  <c r="T683"/>
  <c r="R683"/>
  <c r="P683"/>
  <c r="BI680"/>
  <c r="BH680"/>
  <c r="BG680"/>
  <c r="BF680"/>
  <c r="T680"/>
  <c r="R680"/>
  <c r="P680"/>
  <c r="BI677"/>
  <c r="BH677"/>
  <c r="BG677"/>
  <c r="BF677"/>
  <c r="T677"/>
  <c r="R677"/>
  <c r="P677"/>
  <c r="BI674"/>
  <c r="BH674"/>
  <c r="BG674"/>
  <c r="BF674"/>
  <c r="T674"/>
  <c r="R674"/>
  <c r="P674"/>
  <c r="BI671"/>
  <c r="BH671"/>
  <c r="BG671"/>
  <c r="BF671"/>
  <c r="T671"/>
  <c r="R671"/>
  <c r="P671"/>
  <c r="BI668"/>
  <c r="BH668"/>
  <c r="BG668"/>
  <c r="BF668"/>
  <c r="T668"/>
  <c r="R668"/>
  <c r="P668"/>
  <c r="BI665"/>
  <c r="BH665"/>
  <c r="BG665"/>
  <c r="BF665"/>
  <c r="T665"/>
  <c r="R665"/>
  <c r="P665"/>
  <c r="BI662"/>
  <c r="BH662"/>
  <c r="BG662"/>
  <c r="BF662"/>
  <c r="T662"/>
  <c r="R662"/>
  <c r="P662"/>
  <c r="BI659"/>
  <c r="BH659"/>
  <c r="BG659"/>
  <c r="BF659"/>
  <c r="T659"/>
  <c r="R659"/>
  <c r="P659"/>
  <c r="BI656"/>
  <c r="BH656"/>
  <c r="BG656"/>
  <c r="BF656"/>
  <c r="T656"/>
  <c r="R656"/>
  <c r="P656"/>
  <c r="BI653"/>
  <c r="BH653"/>
  <c r="BG653"/>
  <c r="BF653"/>
  <c r="T653"/>
  <c r="R653"/>
  <c r="P653"/>
  <c r="BI650"/>
  <c r="BH650"/>
  <c r="BG650"/>
  <c r="BF650"/>
  <c r="T650"/>
  <c r="R650"/>
  <c r="P650"/>
  <c r="BI647"/>
  <c r="BH647"/>
  <c r="BG647"/>
  <c r="BF647"/>
  <c r="T647"/>
  <c r="R647"/>
  <c r="P647"/>
  <c r="BI644"/>
  <c r="BH644"/>
  <c r="BG644"/>
  <c r="BF644"/>
  <c r="T644"/>
  <c r="R644"/>
  <c r="P644"/>
  <c r="BI641"/>
  <c r="BH641"/>
  <c r="BG641"/>
  <c r="BF641"/>
  <c r="T641"/>
  <c r="R641"/>
  <c r="P641"/>
  <c r="BI638"/>
  <c r="BH638"/>
  <c r="BG638"/>
  <c r="BF638"/>
  <c r="T638"/>
  <c r="R638"/>
  <c r="P638"/>
  <c r="BI635"/>
  <c r="BH635"/>
  <c r="BG635"/>
  <c r="BF635"/>
  <c r="T635"/>
  <c r="R635"/>
  <c r="P635"/>
  <c r="BI632"/>
  <c r="BH632"/>
  <c r="BG632"/>
  <c r="BF632"/>
  <c r="T632"/>
  <c r="R632"/>
  <c r="P632"/>
  <c r="BI629"/>
  <c r="BH629"/>
  <c r="BG629"/>
  <c r="BF629"/>
  <c r="T629"/>
  <c r="R629"/>
  <c r="P629"/>
  <c r="BI626"/>
  <c r="BH626"/>
  <c r="BG626"/>
  <c r="BF626"/>
  <c r="T626"/>
  <c r="R626"/>
  <c r="P626"/>
  <c r="BI623"/>
  <c r="BH623"/>
  <c r="BG623"/>
  <c r="BF623"/>
  <c r="T623"/>
  <c r="R623"/>
  <c r="P623"/>
  <c r="BI620"/>
  <c r="BH620"/>
  <c r="BG620"/>
  <c r="BF620"/>
  <c r="T620"/>
  <c r="R620"/>
  <c r="P620"/>
  <c r="BI617"/>
  <c r="BH617"/>
  <c r="BG617"/>
  <c r="BF617"/>
  <c r="T617"/>
  <c r="R617"/>
  <c r="P617"/>
  <c r="BI614"/>
  <c r="BH614"/>
  <c r="BG614"/>
  <c r="BF614"/>
  <c r="T614"/>
  <c r="R614"/>
  <c r="P614"/>
  <c r="BI611"/>
  <c r="BH611"/>
  <c r="BG611"/>
  <c r="BF611"/>
  <c r="T611"/>
  <c r="R611"/>
  <c r="P611"/>
  <c r="BI608"/>
  <c r="BH608"/>
  <c r="BG608"/>
  <c r="BF608"/>
  <c r="T608"/>
  <c r="R608"/>
  <c r="P608"/>
  <c r="BI605"/>
  <c r="BH605"/>
  <c r="BG605"/>
  <c r="BF605"/>
  <c r="T605"/>
  <c r="R605"/>
  <c r="P605"/>
  <c r="BI602"/>
  <c r="BH602"/>
  <c r="BG602"/>
  <c r="BF602"/>
  <c r="T602"/>
  <c r="R602"/>
  <c r="P602"/>
  <c r="BI599"/>
  <c r="BH599"/>
  <c r="BG599"/>
  <c r="BF599"/>
  <c r="T599"/>
  <c r="R599"/>
  <c r="P599"/>
  <c r="BI596"/>
  <c r="BH596"/>
  <c r="BG596"/>
  <c r="BF596"/>
  <c r="T596"/>
  <c r="R596"/>
  <c r="P596"/>
  <c r="BI593"/>
  <c r="BH593"/>
  <c r="BG593"/>
  <c r="BF593"/>
  <c r="T593"/>
  <c r="R593"/>
  <c r="P593"/>
  <c r="BI590"/>
  <c r="BH590"/>
  <c r="BG590"/>
  <c r="BF590"/>
  <c r="T590"/>
  <c r="R590"/>
  <c r="P590"/>
  <c r="BI587"/>
  <c r="BH587"/>
  <c r="BG587"/>
  <c r="BF587"/>
  <c r="T587"/>
  <c r="R587"/>
  <c r="P587"/>
  <c r="BI584"/>
  <c r="BH584"/>
  <c r="BG584"/>
  <c r="BF584"/>
  <c r="T584"/>
  <c r="R584"/>
  <c r="P584"/>
  <c r="BI580"/>
  <c r="BH580"/>
  <c r="BG580"/>
  <c r="BF580"/>
  <c r="T580"/>
  <c r="R580"/>
  <c r="P580"/>
  <c r="BI576"/>
  <c r="BH576"/>
  <c r="BG576"/>
  <c r="BF576"/>
  <c r="T576"/>
  <c r="R576"/>
  <c r="P576"/>
  <c r="BI572"/>
  <c r="BH572"/>
  <c r="BG572"/>
  <c r="BF572"/>
  <c r="T572"/>
  <c r="R572"/>
  <c r="P572"/>
  <c r="BI568"/>
  <c r="BH568"/>
  <c r="BG568"/>
  <c r="BF568"/>
  <c r="T568"/>
  <c r="R568"/>
  <c r="P568"/>
  <c r="BI564"/>
  <c r="BH564"/>
  <c r="BG564"/>
  <c r="BF564"/>
  <c r="T564"/>
  <c r="R564"/>
  <c r="P564"/>
  <c r="BI560"/>
  <c r="BH560"/>
  <c r="BG560"/>
  <c r="BF560"/>
  <c r="T560"/>
  <c r="R560"/>
  <c r="P560"/>
  <c r="BI557"/>
  <c r="BH557"/>
  <c r="BG557"/>
  <c r="BF557"/>
  <c r="T557"/>
  <c r="R557"/>
  <c r="P557"/>
  <c r="BI554"/>
  <c r="BH554"/>
  <c r="BG554"/>
  <c r="BF554"/>
  <c r="T554"/>
  <c r="R554"/>
  <c r="P554"/>
  <c r="BI551"/>
  <c r="BH551"/>
  <c r="BG551"/>
  <c r="BF551"/>
  <c r="T551"/>
  <c r="R551"/>
  <c r="P551"/>
  <c r="BI547"/>
  <c r="BH547"/>
  <c r="BG547"/>
  <c r="BF547"/>
  <c r="T547"/>
  <c r="R547"/>
  <c r="P547"/>
  <c r="BI543"/>
  <c r="BH543"/>
  <c r="BG543"/>
  <c r="BF543"/>
  <c r="T543"/>
  <c r="R543"/>
  <c r="P543"/>
  <c r="BI539"/>
  <c r="BH539"/>
  <c r="BG539"/>
  <c r="BF539"/>
  <c r="T539"/>
  <c r="R539"/>
  <c r="P539"/>
  <c r="BI535"/>
  <c r="BH535"/>
  <c r="BG535"/>
  <c r="BF535"/>
  <c r="T535"/>
  <c r="R535"/>
  <c r="P535"/>
  <c r="BI531"/>
  <c r="BH531"/>
  <c r="BG531"/>
  <c r="BF531"/>
  <c r="T531"/>
  <c r="R531"/>
  <c r="P531"/>
  <c r="BI527"/>
  <c r="BH527"/>
  <c r="BG527"/>
  <c r="BF527"/>
  <c r="T527"/>
  <c r="R527"/>
  <c r="P527"/>
  <c r="BI523"/>
  <c r="BH523"/>
  <c r="BG523"/>
  <c r="BF523"/>
  <c r="T523"/>
  <c r="R523"/>
  <c r="P523"/>
  <c r="BI519"/>
  <c r="BH519"/>
  <c r="BG519"/>
  <c r="BF519"/>
  <c r="T519"/>
  <c r="R519"/>
  <c r="P519"/>
  <c r="BI515"/>
  <c r="BH515"/>
  <c r="BG515"/>
  <c r="BF515"/>
  <c r="T515"/>
  <c r="R515"/>
  <c r="P515"/>
  <c r="BI511"/>
  <c r="BH511"/>
  <c r="BG511"/>
  <c r="BF511"/>
  <c r="T511"/>
  <c r="R511"/>
  <c r="P511"/>
  <c r="BI507"/>
  <c r="BH507"/>
  <c r="BG507"/>
  <c r="BF507"/>
  <c r="T507"/>
  <c r="R507"/>
  <c r="P507"/>
  <c r="BI503"/>
  <c r="BH503"/>
  <c r="BG503"/>
  <c r="BF503"/>
  <c r="T503"/>
  <c r="R503"/>
  <c r="P503"/>
  <c r="BI499"/>
  <c r="BH499"/>
  <c r="BG499"/>
  <c r="BF499"/>
  <c r="T499"/>
  <c r="R499"/>
  <c r="P499"/>
  <c r="BI495"/>
  <c r="BH495"/>
  <c r="BG495"/>
  <c r="BF495"/>
  <c r="T495"/>
  <c r="R495"/>
  <c r="P495"/>
  <c r="BI491"/>
  <c r="BH491"/>
  <c r="BG491"/>
  <c r="BF491"/>
  <c r="T491"/>
  <c r="R491"/>
  <c r="P491"/>
  <c r="BI487"/>
  <c r="BH487"/>
  <c r="BG487"/>
  <c r="BF487"/>
  <c r="T487"/>
  <c r="R487"/>
  <c r="P487"/>
  <c r="BI483"/>
  <c r="BH483"/>
  <c r="BG483"/>
  <c r="BF483"/>
  <c r="T483"/>
  <c r="R483"/>
  <c r="P483"/>
  <c r="BI479"/>
  <c r="BH479"/>
  <c r="BG479"/>
  <c r="BF479"/>
  <c r="T479"/>
  <c r="R479"/>
  <c r="P479"/>
  <c r="BI475"/>
  <c r="BH475"/>
  <c r="BG475"/>
  <c r="BF475"/>
  <c r="T475"/>
  <c r="R475"/>
  <c r="P475"/>
  <c r="BI471"/>
  <c r="BH471"/>
  <c r="BG471"/>
  <c r="BF471"/>
  <c r="T471"/>
  <c r="R471"/>
  <c r="P471"/>
  <c r="BI468"/>
  <c r="BH468"/>
  <c r="BG468"/>
  <c r="BF468"/>
  <c r="T468"/>
  <c r="R468"/>
  <c r="P468"/>
  <c r="BI464"/>
  <c r="BH464"/>
  <c r="BG464"/>
  <c r="BF464"/>
  <c r="T464"/>
  <c r="R464"/>
  <c r="P464"/>
  <c r="BI460"/>
  <c r="BH460"/>
  <c r="BG460"/>
  <c r="BF460"/>
  <c r="T460"/>
  <c r="R460"/>
  <c r="P460"/>
  <c r="BI456"/>
  <c r="BH456"/>
  <c r="BG456"/>
  <c r="BF456"/>
  <c r="T456"/>
  <c r="R456"/>
  <c r="P456"/>
  <c r="BI452"/>
  <c r="BH452"/>
  <c r="BG452"/>
  <c r="BF452"/>
  <c r="T452"/>
  <c r="R452"/>
  <c r="P452"/>
  <c r="BI448"/>
  <c r="BH448"/>
  <c r="BG448"/>
  <c r="BF448"/>
  <c r="T448"/>
  <c r="R448"/>
  <c r="P448"/>
  <c r="BI444"/>
  <c r="BH444"/>
  <c r="BG444"/>
  <c r="BF444"/>
  <c r="T444"/>
  <c r="R444"/>
  <c r="P444"/>
  <c r="BI440"/>
  <c r="BH440"/>
  <c r="BG440"/>
  <c r="BF440"/>
  <c r="T440"/>
  <c r="R440"/>
  <c r="P440"/>
  <c r="BI436"/>
  <c r="BH436"/>
  <c r="BG436"/>
  <c r="BF436"/>
  <c r="T436"/>
  <c r="R436"/>
  <c r="P436"/>
  <c r="BI432"/>
  <c r="BH432"/>
  <c r="BG432"/>
  <c r="BF432"/>
  <c r="T432"/>
  <c r="R432"/>
  <c r="P432"/>
  <c r="BI428"/>
  <c r="BH428"/>
  <c r="BG428"/>
  <c r="BF428"/>
  <c r="T428"/>
  <c r="R428"/>
  <c r="P428"/>
  <c r="BI424"/>
  <c r="BH424"/>
  <c r="BG424"/>
  <c r="BF424"/>
  <c r="T424"/>
  <c r="R424"/>
  <c r="P424"/>
  <c r="BI420"/>
  <c r="BH420"/>
  <c r="BG420"/>
  <c r="BF420"/>
  <c r="T420"/>
  <c r="R420"/>
  <c r="P420"/>
  <c r="BI416"/>
  <c r="BH416"/>
  <c r="BG416"/>
  <c r="BF416"/>
  <c r="T416"/>
  <c r="R416"/>
  <c r="P416"/>
  <c r="BI412"/>
  <c r="BH412"/>
  <c r="BG412"/>
  <c r="BF412"/>
  <c r="T412"/>
  <c r="R412"/>
  <c r="P412"/>
  <c r="BI408"/>
  <c r="BH408"/>
  <c r="BG408"/>
  <c r="BF408"/>
  <c r="T408"/>
  <c r="R408"/>
  <c r="P408"/>
  <c r="BI404"/>
  <c r="BH404"/>
  <c r="BG404"/>
  <c r="BF404"/>
  <c r="T404"/>
  <c r="R404"/>
  <c r="P404"/>
  <c r="BI400"/>
  <c r="BH400"/>
  <c r="BG400"/>
  <c r="BF400"/>
  <c r="T400"/>
  <c r="R400"/>
  <c r="P400"/>
  <c r="BI396"/>
  <c r="BH396"/>
  <c r="BG396"/>
  <c r="BF396"/>
  <c r="T396"/>
  <c r="R396"/>
  <c r="P396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80"/>
  <c r="BH380"/>
  <c r="BG380"/>
  <c r="BF380"/>
  <c r="T380"/>
  <c r="R380"/>
  <c r="P380"/>
  <c r="BI376"/>
  <c r="BH376"/>
  <c r="BG376"/>
  <c r="BF376"/>
  <c r="T376"/>
  <c r="R376"/>
  <c r="P376"/>
  <c r="BI372"/>
  <c r="BH372"/>
  <c r="BG372"/>
  <c r="BF372"/>
  <c r="T372"/>
  <c r="R372"/>
  <c r="P372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5"/>
  <c r="BH285"/>
  <c r="BG285"/>
  <c r="BF285"/>
  <c r="T285"/>
  <c r="R285"/>
  <c r="P285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92"/>
  <c r="J17"/>
  <c r="J12"/>
  <c r="J110"/>
  <c r="E7"/>
  <c r="E106"/>
  <c i="1" r="L90"/>
  <c r="AM90"/>
  <c r="AM89"/>
  <c r="L89"/>
  <c r="AM87"/>
  <c r="L87"/>
  <c r="L85"/>
  <c r="L84"/>
  <c i="5" r="BK158"/>
  <c r="BK155"/>
  <c r="J133"/>
  <c r="BK129"/>
  <c r="J121"/>
  <c i="4" r="BK125"/>
  <c i="3" r="BK151"/>
  <c r="J147"/>
  <c r="BK141"/>
  <c r="J133"/>
  <c r="BK129"/>
  <c r="J127"/>
  <c r="BK123"/>
  <c r="BK119"/>
  <c r="BK117"/>
  <c i="2" r="BK677"/>
  <c r="BK671"/>
  <c r="J668"/>
  <c r="BK659"/>
  <c r="BK653"/>
  <c r="J641"/>
  <c r="BK626"/>
  <c r="J623"/>
  <c r="BK608"/>
  <c r="J605"/>
  <c r="J602"/>
  <c r="J599"/>
  <c r="BK596"/>
  <c r="BK587"/>
  <c r="J584"/>
  <c r="J576"/>
  <c r="BK572"/>
  <c r="BK568"/>
  <c r="BK554"/>
  <c r="J551"/>
  <c r="J543"/>
  <c r="J535"/>
  <c r="J531"/>
  <c r="BK523"/>
  <c r="BK515"/>
  <c r="BK511"/>
  <c r="J507"/>
  <c r="J499"/>
  <c r="J491"/>
  <c r="J483"/>
  <c r="BK468"/>
  <c r="J460"/>
  <c r="BK456"/>
  <c r="J452"/>
  <c r="BK444"/>
  <c r="BK440"/>
  <c r="BK428"/>
  <c r="J424"/>
  <c r="BK404"/>
  <c r="BK400"/>
  <c r="BK396"/>
  <c r="BK388"/>
  <c r="BK384"/>
  <c r="J380"/>
  <c r="J376"/>
  <c r="J356"/>
  <c r="J353"/>
  <c r="J350"/>
  <c r="J347"/>
  <c r="BK338"/>
  <c r="BK335"/>
  <c r="BK329"/>
  <c r="BK323"/>
  <c r="BK316"/>
  <c r="J312"/>
  <c r="J308"/>
  <c r="J304"/>
  <c r="J301"/>
  <c r="BK295"/>
  <c r="J292"/>
  <c r="J289"/>
  <c r="J285"/>
  <c r="J277"/>
  <c r="BK269"/>
  <c r="J265"/>
  <c r="J261"/>
  <c r="J253"/>
  <c r="BK245"/>
  <c r="BK241"/>
  <c r="BK233"/>
  <c r="BK229"/>
  <c r="BK225"/>
  <c r="J221"/>
  <c r="J217"/>
  <c r="J213"/>
  <c r="BK209"/>
  <c r="BK205"/>
  <c r="BK197"/>
  <c r="J193"/>
  <c r="J189"/>
  <c r="BK177"/>
  <c r="J173"/>
  <c r="BK165"/>
  <c r="BK161"/>
  <c r="J157"/>
  <c r="BK153"/>
  <c r="J145"/>
  <c r="BK137"/>
  <c r="BK133"/>
  <c r="BK125"/>
  <c r="J121"/>
  <c i="5" r="J155"/>
  <c r="J149"/>
  <c r="BK145"/>
  <c r="BK137"/>
  <c i="4" r="BK123"/>
  <c r="BK117"/>
  <c i="3" r="BK147"/>
  <c r="J145"/>
  <c r="J143"/>
  <c r="J139"/>
  <c r="J137"/>
  <c r="BK131"/>
  <c r="J129"/>
  <c r="BK125"/>
  <c r="BK121"/>
  <c r="J119"/>
  <c i="2" r="BK698"/>
  <c r="J698"/>
  <c r="BK695"/>
  <c r="J695"/>
  <c r="BK692"/>
  <c r="J692"/>
  <c r="BK689"/>
  <c r="J689"/>
  <c r="J686"/>
  <c r="J683"/>
  <c r="BK680"/>
  <c r="J674"/>
  <c r="J671"/>
  <c r="J662"/>
  <c r="J653"/>
  <c r="BK650"/>
  <c r="J647"/>
  <c r="BK641"/>
  <c r="J638"/>
  <c r="J635"/>
  <c r="BK629"/>
  <c r="BK623"/>
  <c r="J617"/>
  <c r="J614"/>
  <c r="BK611"/>
  <c r="J608"/>
  <c r="BK590"/>
  <c r="J587"/>
  <c r="J580"/>
  <c r="J557"/>
  <c r="BK527"/>
  <c r="J523"/>
  <c r="BK519"/>
  <c r="J511"/>
  <c r="BK503"/>
  <c r="BK499"/>
  <c r="BK495"/>
  <c r="BK487"/>
  <c r="BK483"/>
  <c r="J479"/>
  <c r="BK475"/>
  <c r="J464"/>
  <c r="BK452"/>
  <c r="BK448"/>
  <c r="J440"/>
  <c r="J436"/>
  <c r="J428"/>
  <c r="BK416"/>
  <c r="J408"/>
  <c r="BK376"/>
  <c r="J372"/>
  <c r="J365"/>
  <c r="J362"/>
  <c r="BK356"/>
  <c i="5" r="BK152"/>
  <c r="J145"/>
  <c r="BK141"/>
  <c r="J137"/>
  <c r="J125"/>
  <c r="BK117"/>
  <c i="4" r="J123"/>
  <c r="J120"/>
  <c i="3" r="J153"/>
  <c r="J151"/>
  <c r="J149"/>
  <c r="BK145"/>
  <c r="BK143"/>
  <c r="J141"/>
  <c r="BK139"/>
  <c r="BK137"/>
  <c r="BK135"/>
  <c r="J131"/>
  <c r="BK127"/>
  <c r="J125"/>
  <c r="J123"/>
  <c r="J117"/>
  <c i="2" r="BK674"/>
  <c r="BK665"/>
  <c r="BK656"/>
  <c r="J650"/>
  <c r="BK647"/>
  <c r="J644"/>
  <c r="BK638"/>
  <c r="J632"/>
  <c r="J626"/>
  <c r="J620"/>
  <c r="BK617"/>
  <c r="BK614"/>
  <c r="J611"/>
  <c r="BK605"/>
  <c r="BK602"/>
  <c r="BK599"/>
  <c r="BK593"/>
  <c r="J590"/>
  <c r="J568"/>
  <c r="J564"/>
  <c r="BK560"/>
  <c r="BK547"/>
  <c r="BK543"/>
  <c r="BK539"/>
  <c r="J519"/>
  <c r="J515"/>
  <c r="BK491"/>
  <c r="J487"/>
  <c r="BK479"/>
  <c r="J475"/>
  <c r="BK471"/>
  <c r="J468"/>
  <c r="BK464"/>
  <c r="BK460"/>
  <c r="J448"/>
  <c r="J420"/>
  <c r="J416"/>
  <c r="J412"/>
  <c r="J400"/>
  <c r="J392"/>
  <c r="J384"/>
  <c r="BK380"/>
  <c r="BK372"/>
  <c r="BK368"/>
  <c r="BK365"/>
  <c r="BK362"/>
  <c r="BK359"/>
  <c r="BK353"/>
  <c r="BK344"/>
  <c r="BK341"/>
  <c r="J335"/>
  <c r="J332"/>
  <c r="J329"/>
  <c r="J326"/>
  <c r="J323"/>
  <c r="J320"/>
  <c r="J316"/>
  <c r="BK308"/>
  <c r="BK298"/>
  <c r="BK289"/>
  <c r="BK285"/>
  <c r="J281"/>
  <c r="BK277"/>
  <c r="J273"/>
  <c r="BK265"/>
  <c r="BK261"/>
  <c r="J257"/>
  <c r="J249"/>
  <c r="BK237"/>
  <c r="J229"/>
  <c r="J225"/>
  <c r="BK213"/>
  <c r="BK201"/>
  <c r="BK193"/>
  <c r="BK189"/>
  <c r="J185"/>
  <c r="BK181"/>
  <c r="J177"/>
  <c r="BK169"/>
  <c r="J165"/>
  <c r="BK157"/>
  <c r="BK149"/>
  <c r="BK145"/>
  <c r="BK141"/>
  <c r="J137"/>
  <c r="J133"/>
  <c r="J129"/>
  <c r="BK121"/>
  <c r="BK117"/>
  <c i="5" r="J158"/>
  <c r="J152"/>
  <c r="BK149"/>
  <c r="J141"/>
  <c r="BK133"/>
  <c r="J129"/>
  <c r="BK125"/>
  <c r="BK121"/>
  <c r="J117"/>
  <c i="4" r="J125"/>
  <c r="BK120"/>
  <c r="J117"/>
  <c i="3" r="BK153"/>
  <c r="BK149"/>
  <c r="J135"/>
  <c r="BK133"/>
  <c r="J121"/>
  <c i="2" r="BK686"/>
  <c r="BK683"/>
  <c r="J680"/>
  <c r="J677"/>
  <c r="BK668"/>
  <c r="J665"/>
  <c r="BK662"/>
  <c r="J659"/>
  <c r="J656"/>
  <c r="BK644"/>
  <c r="BK635"/>
  <c r="BK632"/>
  <c r="J629"/>
  <c r="BK620"/>
  <c r="J596"/>
  <c r="J593"/>
  <c r="BK584"/>
  <c r="BK580"/>
  <c r="BK576"/>
  <c r="J572"/>
  <c r="BK564"/>
  <c r="J560"/>
  <c r="BK557"/>
  <c r="J554"/>
  <c r="BK551"/>
  <c r="J547"/>
  <c r="J539"/>
  <c r="BK535"/>
  <c r="BK531"/>
  <c r="J527"/>
  <c r="BK507"/>
  <c r="J503"/>
  <c r="J495"/>
  <c r="J471"/>
  <c r="J456"/>
  <c r="J444"/>
  <c r="BK436"/>
  <c r="BK432"/>
  <c r="J432"/>
  <c r="BK424"/>
  <c r="BK420"/>
  <c r="BK412"/>
  <c r="BK408"/>
  <c r="J404"/>
  <c r="J396"/>
  <c r="BK392"/>
  <c r="J388"/>
  <c r="J368"/>
  <c r="J359"/>
  <c r="BK350"/>
  <c r="BK347"/>
  <c r="J344"/>
  <c r="J341"/>
  <c r="J338"/>
  <c r="BK332"/>
  <c r="BK326"/>
  <c r="BK320"/>
  <c r="BK312"/>
  <c r="BK304"/>
  <c r="BK301"/>
  <c r="J298"/>
  <c r="J295"/>
  <c r="BK292"/>
  <c r="BK281"/>
  <c r="BK273"/>
  <c r="J269"/>
  <c r="BK257"/>
  <c r="BK253"/>
  <c r="BK249"/>
  <c r="J245"/>
  <c r="J241"/>
  <c r="J237"/>
  <c r="J233"/>
  <c r="BK221"/>
  <c r="BK217"/>
  <c r="J209"/>
  <c r="J205"/>
  <c r="J201"/>
  <c r="J197"/>
  <c r="BK185"/>
  <c r="J181"/>
  <c r="BK173"/>
  <c r="J169"/>
  <c r="J161"/>
  <c r="J153"/>
  <c r="J149"/>
  <c r="J141"/>
  <c r="BK129"/>
  <c r="J125"/>
  <c r="J117"/>
  <c i="1" r="AS94"/>
  <c i="2" l="1" r="BK116"/>
  <c r="J116"/>
  <c r="J96"/>
  <c i="3" r="R116"/>
  <c i="4" r="BK116"/>
  <c r="J116"/>
  <c r="J96"/>
  <c i="5" r="BK116"/>
  <c r="J116"/>
  <c i="2" r="R116"/>
  <c i="3" r="T116"/>
  <c i="4" r="T116"/>
  <c i="5" r="P116"/>
  <c i="1" r="AU98"/>
  <c i="2" r="P116"/>
  <c i="1" r="AU95"/>
  <c i="3" r="P116"/>
  <c i="1" r="AU96"/>
  <c i="4" r="R116"/>
  <c i="5" r="R116"/>
  <c i="2" r="T116"/>
  <c i="3" r="BK116"/>
  <c r="J116"/>
  <c i="4" r="P116"/>
  <c i="1" r="AU97"/>
  <c i="5" r="T116"/>
  <c i="2" r="E85"/>
  <c r="J89"/>
  <c r="BE121"/>
  <c r="BE125"/>
  <c r="BE145"/>
  <c r="BE157"/>
  <c r="BE165"/>
  <c r="BE169"/>
  <c r="BE181"/>
  <c r="BE213"/>
  <c r="BE217"/>
  <c r="BE241"/>
  <c r="BE245"/>
  <c r="BE253"/>
  <c r="BE269"/>
  <c r="BE277"/>
  <c r="BE301"/>
  <c r="BE308"/>
  <c r="BE312"/>
  <c r="BE316"/>
  <c r="BE323"/>
  <c r="BE338"/>
  <c r="BE341"/>
  <c r="BE344"/>
  <c r="BE353"/>
  <c r="BE362"/>
  <c r="BE372"/>
  <c r="BE376"/>
  <c r="BE380"/>
  <c r="BE428"/>
  <c r="BE444"/>
  <c r="BE448"/>
  <c r="BE452"/>
  <c r="BE456"/>
  <c r="BE479"/>
  <c r="BE487"/>
  <c r="BE491"/>
  <c r="BE515"/>
  <c r="BE568"/>
  <c r="BE587"/>
  <c r="BE599"/>
  <c r="BE605"/>
  <c r="BE608"/>
  <c r="BE623"/>
  <c r="BE626"/>
  <c r="BE638"/>
  <c r="BE647"/>
  <c r="BE671"/>
  <c r="BE674"/>
  <c i="3" r="J89"/>
  <c r="E106"/>
  <c r="F113"/>
  <c r="BE117"/>
  <c r="BE125"/>
  <c r="BE127"/>
  <c r="BE129"/>
  <c r="BE137"/>
  <c r="BE151"/>
  <c i="5" r="E106"/>
  <c r="J110"/>
  <c i="2" r="F113"/>
  <c r="BE117"/>
  <c r="BE129"/>
  <c r="BE137"/>
  <c r="BE141"/>
  <c r="BE153"/>
  <c r="BE177"/>
  <c r="BE189"/>
  <c r="BE197"/>
  <c r="BE205"/>
  <c r="BE209"/>
  <c r="BE225"/>
  <c r="BE233"/>
  <c r="BE257"/>
  <c r="BE273"/>
  <c r="BE281"/>
  <c r="BE285"/>
  <c r="BE295"/>
  <c r="BE304"/>
  <c r="BE329"/>
  <c r="BE388"/>
  <c r="BE392"/>
  <c r="BE404"/>
  <c r="BE424"/>
  <c r="BE432"/>
  <c r="BE436"/>
  <c r="BE440"/>
  <c r="BE475"/>
  <c r="BE483"/>
  <c r="BE495"/>
  <c r="BE499"/>
  <c r="BE503"/>
  <c r="BE507"/>
  <c r="BE511"/>
  <c r="BE551"/>
  <c r="BE564"/>
  <c r="BE580"/>
  <c r="BE584"/>
  <c r="BE629"/>
  <c r="BE641"/>
  <c r="BE650"/>
  <c r="BE659"/>
  <c r="BE668"/>
  <c r="BE677"/>
  <c i="3" r="BE119"/>
  <c r="BE121"/>
  <c r="BE147"/>
  <c i="4" r="E85"/>
  <c r="J89"/>
  <c r="F92"/>
  <c r="BE123"/>
  <c i="5" r="F92"/>
  <c r="BE125"/>
  <c r="BE145"/>
  <c r="BE149"/>
  <c r="BE155"/>
  <c r="BE158"/>
  <c i="2" r="BE356"/>
  <c r="BE384"/>
  <c r="BE396"/>
  <c r="BE400"/>
  <c r="BE420"/>
  <c r="BE464"/>
  <c r="BE468"/>
  <c r="BE523"/>
  <c r="BE531"/>
  <c r="BE535"/>
  <c r="BE539"/>
  <c r="BE543"/>
  <c r="BE554"/>
  <c r="BE572"/>
  <c r="BE576"/>
  <c r="BE593"/>
  <c r="BE596"/>
  <c r="BE602"/>
  <c r="BE617"/>
  <c r="BE653"/>
  <c r="BE656"/>
  <c r="BE665"/>
  <c r="BE683"/>
  <c r="BE686"/>
  <c r="BE689"/>
  <c r="BE692"/>
  <c r="BE695"/>
  <c r="BE698"/>
  <c i="3" r="BE123"/>
  <c r="BE139"/>
  <c r="BE141"/>
  <c r="BE145"/>
  <c r="BE149"/>
  <c i="4" r="BE120"/>
  <c r="BE125"/>
  <c i="5" r="BE117"/>
  <c r="BE121"/>
  <c r="BE129"/>
  <c r="BE133"/>
  <c r="BE152"/>
  <c i="2" r="BE133"/>
  <c r="BE149"/>
  <c r="BE161"/>
  <c r="BE173"/>
  <c r="BE185"/>
  <c r="BE193"/>
  <c r="BE201"/>
  <c r="BE221"/>
  <c r="BE229"/>
  <c r="BE237"/>
  <c r="BE249"/>
  <c r="BE261"/>
  <c r="BE265"/>
  <c r="BE289"/>
  <c r="BE292"/>
  <c r="BE298"/>
  <c r="BE320"/>
  <c r="BE326"/>
  <c r="BE332"/>
  <c r="BE335"/>
  <c r="BE347"/>
  <c r="BE350"/>
  <c r="BE359"/>
  <c r="BE365"/>
  <c r="BE368"/>
  <c r="BE408"/>
  <c r="BE412"/>
  <c r="BE416"/>
  <c r="BE460"/>
  <c r="BE471"/>
  <c r="BE519"/>
  <c r="BE527"/>
  <c r="BE547"/>
  <c r="BE557"/>
  <c r="BE560"/>
  <c r="BE590"/>
  <c r="BE611"/>
  <c r="BE614"/>
  <c r="BE620"/>
  <c r="BE632"/>
  <c r="BE635"/>
  <c r="BE644"/>
  <c r="BE662"/>
  <c r="BE680"/>
  <c i="3" r="BE131"/>
  <c r="BE133"/>
  <c r="BE135"/>
  <c r="BE143"/>
  <c r="BE153"/>
  <c i="4" r="BE117"/>
  <c i="5" r="BE137"/>
  <c r="BE141"/>
  <c i="2" r="F34"/>
  <c i="1" r="BA95"/>
  <c i="3" r="F35"/>
  <c i="1" r="BB96"/>
  <c i="5" r="F36"/>
  <c i="1" r="BC98"/>
  <c i="2" r="F36"/>
  <c i="1" r="BC95"/>
  <c i="5" r="J34"/>
  <c i="1" r="AW98"/>
  <c i="2" r="F35"/>
  <c i="1" r="BB95"/>
  <c i="3" r="F34"/>
  <c i="1" r="BA96"/>
  <c i="3" r="F37"/>
  <c i="1" r="BD96"/>
  <c i="3" r="J30"/>
  <c i="1" r="AG96"/>
  <c i="4" r="F34"/>
  <c i="1" r="BA97"/>
  <c i="4" r="F37"/>
  <c i="1" r="BD97"/>
  <c i="4" r="F36"/>
  <c i="1" r="BC97"/>
  <c i="3" r="J34"/>
  <c i="1" r="AW96"/>
  <c i="4" r="J34"/>
  <c i="1" r="AW97"/>
  <c i="5" r="F35"/>
  <c i="1" r="BB98"/>
  <c i="5" r="J30"/>
  <c i="1" r="AG98"/>
  <c i="2" r="F37"/>
  <c i="1" r="BD95"/>
  <c i="3" r="F36"/>
  <c i="1" r="BC96"/>
  <c i="4" r="F35"/>
  <c i="1" r="BB97"/>
  <c i="5" r="F34"/>
  <c i="1" r="BA98"/>
  <c i="5" r="F37"/>
  <c i="1" r="BD98"/>
  <c i="2" r="J34"/>
  <c i="1" r="AW95"/>
  <c i="3" l="1" r="J96"/>
  <c i="5" r="J96"/>
  <c i="4" r="J30"/>
  <c i="1" r="AG97"/>
  <c i="2" r="J30"/>
  <c i="1" r="AG95"/>
  <c i="5" r="F33"/>
  <c i="1" r="AZ98"/>
  <c i="2" r="J33"/>
  <c i="1" r="AV95"/>
  <c r="AT95"/>
  <c i="3" r="F33"/>
  <c i="1" r="AZ96"/>
  <c i="5" r="J33"/>
  <c i="1" r="AV98"/>
  <c r="AT98"/>
  <c r="BC94"/>
  <c r="W32"/>
  <c r="BD94"/>
  <c r="W33"/>
  <c r="AU94"/>
  <c r="BA94"/>
  <c r="W30"/>
  <c r="BB94"/>
  <c r="W31"/>
  <c i="4" r="J33"/>
  <c i="1" r="AV97"/>
  <c r="AT97"/>
  <c i="4" r="F33"/>
  <c i="1" r="AZ97"/>
  <c i="2" r="F33"/>
  <c i="1" r="AZ95"/>
  <c i="3" r="J33"/>
  <c i="1" r="AV96"/>
  <c r="AT96"/>
  <c i="2" l="1" r="J39"/>
  <c i="4" r="J39"/>
  <c i="3" r="J39"/>
  <c i="5" r="J39"/>
  <c i="1" r="AN96"/>
  <c r="AN98"/>
  <c r="AN97"/>
  <c r="AN95"/>
  <c r="AG94"/>
  <c r="AX94"/>
  <c r="AW94"/>
  <c r="AK30"/>
  <c r="AY94"/>
  <c r="AZ94"/>
  <c r="W29"/>
  <c l="1" r="AV94"/>
  <c r="AK29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<sst xmlns="http://schemas.openxmlformats.org/spreadsheetml/2006/main">
  <si>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</si>
  <si>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</si>
  <si>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</si>
  <si>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</si>
  <si>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</si>
  <si>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{4b1fac13-53ec-451d-9509-7c5d826b38fe}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</si>
  <si>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</si>
  <si>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</si>
  <si>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</si>
  <si>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</si>
  <si>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</si>
  <si>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</si>
  <si>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</si>
  <si>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</si>
  <si>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05/2021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</si>
  <si>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</si>
  <si>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</si>
  <si>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Svařování, navařování, broušení, výměna ocelových součástí výhybek a kolejnic v obvodu ST Karlovy Vary</t>
  </si>
  <si>
    <t>KSO:</t>
  </si>
  <si>
    <t>CC-CZ:</t>
  </si>
  <si>
    <t>Místo:</t>
  </si>
  <si>
    <t>obvod ST K. Vary</t>
  </si>
  <si>
    <t>Datum:</t>
  </si>
  <si>
    <t>25. 5. 2021</t>
  </si>
  <si>
    <t>Zadavatel:</t>
  </si>
  <si>
    <t>IČ:</t>
  </si>
  <si>
    <t>70994234</t>
  </si>
  <si>
    <t>0,1</t>
  </si>
  <si>
    <t>Správa železnic, s.o.; OŘ ÚNL - ST K. Vary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</si>
  <si>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</si>
  <si>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</si>
  <si>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</si>
  <si>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</si>
  <si>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</si>
  <si>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</si>
  <si>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</si>
  <si>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</si>
  <si>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Ing. Ondřej Šmejkal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</si>
  <si>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</si>
  <si>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</si>
  <si>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</si>
  <si>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</si>
  <si>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</si>
  <si>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</si>
  <si>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</si>
  <si>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</si>
  <si>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</si>
  <si>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</si>
  <si>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</si>
  <si>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</si>
  <si>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</si>
  <si>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</si>
  <si>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</si>
  <si>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</si>
  <si>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</si>
  <si>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</si>
  <si>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</si>
  <si>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</si>
  <si>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</si>
  <si>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</si>
  <si>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</si>
  <si>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</si>
  <si>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</si>
  <si>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</si>
  <si>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</si>
  <si>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</si>
  <si>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</si>
  <si>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</si>
  <si>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</si>
  <si>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</si>
  <si>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</si>
  <si>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</si>
  <si>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</si>
  <si>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</si>
  <si>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</si>
  <si>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</si>
  <si>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</si>
  <si>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</si>
  <si>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</si>
  <si>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</si>
  <si>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</si>
  <si>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</si>
  <si>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</si>
  <si>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</si>
  <si>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A.1</t>
  </si>
  <si>
    <t>Ceník prací (Sborník Správy železnic 2021)</t>
  </si>
  <si>
    <t>STA</t>
  </si>
  <si>
    <t>1</t>
  </si>
  <si>
    <t>{905c0f75-7cf1-4612-b801-dae25d4a73dc}</t>
  </si>
  <si>
    <t>2</t>
  </si>
  <si>
    <t>A.2</t>
  </si>
  <si>
    <t>Materiál (Sborník Správy železnic 2021)</t>
  </si>
  <si>
    <t>{108098f9-7e97-445d-93af-5bf1f6109629}</t>
  </si>
  <si>
    <t>A.3</t>
  </si>
  <si>
    <t>VON (Sborník Správy železnic 2021)</t>
  </si>
  <si>
    <t>{0d32f34f-6c9f-4eaf-98d0-15c091a9c38d}</t>
  </si>
  <si>
    <t>A.4</t>
  </si>
  <si>
    <t>Přepravy (Sborník Správy železnic 2021)</t>
  </si>
  <si>
    <t>{b242b725-6291-4937-91f2-fc9a490dd2d3}</t>
  </si>
  <si>
    <t>KRYCÍ LIST SOUPISU PRACÍ</t>
  </si>
  <si>
    <t>Objekt:</t>
  </si>
  <si>
    <t>A.1 - Ceník prací (Sborník Správy železnic 2021)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</si>
  <si>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</si>
  <si>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</si>
  <si>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</si>
  <si>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</si>
  <si>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</si>
  <si>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</si>
  <si>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</si>
  <si>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</si>
  <si>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</si>
  <si>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</si>
  <si>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</si>
  <si>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</si>
  <si>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</si>
  <si>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</si>
  <si>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</si>
  <si>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</si>
  <si>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</si>
  <si>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</si>
  <si>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</si>
  <si>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5907050010</t>
  </si>
  <si>
    <t>Dělení kolejnic řezáním nebo rozbroušením soustavy UIC60 nebo R65</t>
  </si>
  <si>
    <t>kus</t>
  </si>
  <si>
    <t>Sborník UOŽI 01 2021</t>
  </si>
  <si>
    <t>4</t>
  </si>
  <si>
    <t>ROZPOCET</t>
  </si>
  <si>
    <t>2049269623</t>
  </si>
  <si>
    <t>PP</t>
  </si>
  <si>
    <t>Dělení kolejnic řezáním nebo rozbroušením soustavy UIC60 nebo R65. Poznámka: 1. V cenách jsou započteny náklady na manipulaci, podložení, označení a provedení řezu kolejnice.</t>
  </si>
  <si>
    <t>PSC</t>
  </si>
  <si>
    <t>Poznámka k souboru cen:_x000d_
1. V cenách jsou započteny náklady na manipulaci, podložení, označení a provedení řezu kolejnice.</t>
  </si>
  <si>
    <t>P</t>
  </si>
  <si>
    <t>Poznámka k položce:_x000d_
Řez=kus</t>
  </si>
  <si>
    <t>5907050020</t>
  </si>
  <si>
    <t>Dělení kolejnic řezáním nebo rozbroušením soustavy S49 nebo T</t>
  </si>
  <si>
    <t>-1710875311</t>
  </si>
  <si>
    <t>Dělení kolejnic řezáním nebo rozbroušením soustavy S49 nebo T. Poznámka: 1. V cenách jsou započteny náklady na manipulaci, podložení, označení a provedení řezu kolejnice.</t>
  </si>
  <si>
    <t>3</t>
  </si>
  <si>
    <t>5907050030</t>
  </si>
  <si>
    <t>Dělení kolejnic řezáním nebo rozbroušením soustavy A</t>
  </si>
  <si>
    <t>1634460395</t>
  </si>
  <si>
    <t>Dělení kolejnic řezáním nebo rozbroušením soustavy A. Poznámka: 1. V cenách jsou započteny náklady na manipulaci, podložení, označení a provedení řezu kolejnice.</t>
  </si>
  <si>
    <t>5907050110</t>
  </si>
  <si>
    <t>Dělení kolejnic kyslíkem soustavy UIC60 nebo R65</t>
  </si>
  <si>
    <t>-1732022257</t>
  </si>
  <si>
    <t>Dělení kolejnic kyslíkem soustavy UIC60 nebo R65. Poznámka: 1. V cenách jsou započteny náklady na manipulaci, podložení, označení a provedení řezu kolejnice.</t>
  </si>
  <si>
    <t>5</t>
  </si>
  <si>
    <t>5907050120</t>
  </si>
  <si>
    <t>Dělení kolejnic kyslíkem soustavy S49 nebo T</t>
  </si>
  <si>
    <t>1883556131</t>
  </si>
  <si>
    <t>Dělení kolejnic kyslíkem soustavy S49 nebo T. Poznámka: 1. V cenách jsou započteny náklady na manipulaci, podložení, označení a provedení řezu kolejnice.</t>
  </si>
  <si>
    <t>6</t>
  </si>
  <si>
    <t>5907055030</t>
  </si>
  <si>
    <t>Vrtání kolejnic otvor o průměru přes 23 mm</t>
  </si>
  <si>
    <t>-1222835394</t>
  </si>
  <si>
    <t>Vrtání kolejnic otvor o průměru přes 23 mm. Poznámka: 1. V cenách jsou započteny náklady na manipulaci, podložení, označení a provedení vrtu ve stojině kolejnice.</t>
  </si>
  <si>
    <t>Poznámka k souboru cen:_x000d_
1. V cenách jsou započteny náklady na manipulaci, podložení, označení a provedení vrtu ve stojině kolejnice.</t>
  </si>
  <si>
    <t>Poznámka k položce:_x000d_
Vrt=kus</t>
  </si>
  <si>
    <t>7</t>
  </si>
  <si>
    <t>5908005430</t>
  </si>
  <si>
    <t>Oprava kolejnicového styku demontáž spojek tv. S49</t>
  </si>
  <si>
    <t>styk</t>
  </si>
  <si>
    <t>1223741120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</si>
  <si>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</si>
  <si>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souboru cen:_x000d_
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</si>
  <si>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</si>
  <si>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8</t>
  </si>
  <si>
    <t>5908005440</t>
  </si>
  <si>
    <t>Oprava kolejnicového styku demontáž spojek tv. A</t>
  </si>
  <si>
    <t>-1985414263</t>
  </si>
  <si>
    <t>Oprava kolejnicového styku demontáž spojek tv.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</si>
  <si>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9</t>
  </si>
  <si>
    <t>5908005530</t>
  </si>
  <si>
    <t>Oprava kolejnicového styku montáž spojek tv. S49</t>
  </si>
  <si>
    <t>-316931544</t>
  </si>
  <si>
    <t>Oprava kolejnicového styku 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</si>
  <si>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10</t>
  </si>
  <si>
    <t>5908005540</t>
  </si>
  <si>
    <t>Oprava kolejnicového styku montáž spojek tv. A</t>
  </si>
  <si>
    <t>400739806</t>
  </si>
  <si>
    <t>Oprava kolejnicového styku montáž spojek tv.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</si>
  <si>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11</t>
  </si>
  <si>
    <t>5907015005</t>
  </si>
  <si>
    <t>Ojedinělá výměna kolejnic stávající upevnění tv. UIC60 rozdělení "d"</t>
  </si>
  <si>
    <t>m</t>
  </si>
  <si>
    <t>-992681842</t>
  </si>
  <si>
    <t>Ojedinělá výměna kolejnic stávající upevnění tv. UIC60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</si>
  <si>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</si>
  <si>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</si>
  <si>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12</t>
  </si>
  <si>
    <t>5907015010</t>
  </si>
  <si>
    <t>Ojedinělá výměna kolejnic stávající upevnění tv. UIC60 rozdělení "u"</t>
  </si>
  <si>
    <t>1761067874</t>
  </si>
  <si>
    <t>Ojedinělá výměna kolejnic stávající upevnění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</si>
  <si>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13</t>
  </si>
  <si>
    <t>5907015035</t>
  </si>
  <si>
    <t>Ojedinělá výměna kolejnic stávající upevnění tv. S49 rozdělení "c"</t>
  </si>
  <si>
    <t>-1802215371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</si>
  <si>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</si>
  <si>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14</t>
  </si>
  <si>
    <t>5907015040</t>
  </si>
  <si>
    <t>Ojedinělá výměna kolejnic stávající upevnění tv. S49 rozdělení "d"</t>
  </si>
  <si>
    <t>-1690673342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</si>
  <si>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</si>
  <si>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5907015045</t>
  </si>
  <si>
    <t>Ojedinělá výměna kolejnic stávající upevnění tv. S49 rozdělení "u"</t>
  </si>
  <si>
    <t>2129049015</t>
  </si>
  <si>
    <t>Ojedinělá výměna kolejnic stávající upevnění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</si>
  <si>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</t>
  </si>
  <si>
    <t>5907015047</t>
  </si>
  <si>
    <t>Ojedinělá výměna kolejnic stávající upevnění tv. S49 rozdělení "e"</t>
  </si>
  <si>
    <t>-609199576</t>
  </si>
  <si>
    <t>Ojedinělá výměna kolejnic stávající upevnění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</si>
  <si>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</t>
  </si>
  <si>
    <t>5907015050</t>
  </si>
  <si>
    <t>Ojedinělá výměna kolejnic stávající upevnění tv. S49 rozdělení "l"</t>
  </si>
  <si>
    <t>622644217</t>
  </si>
  <si>
    <t>Ojedinělá výměna kolejnic stávající upevnění tv. S49 rozdělení "l".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</si>
  <si>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</t>
  </si>
  <si>
    <t>5907015055</t>
  </si>
  <si>
    <t>Ojedinělá výměna kolejnic stávající upevnění tv. S 49 rozdělení "k"</t>
  </si>
  <si>
    <t>-370422659</t>
  </si>
  <si>
    <t>Ojedinělá výměna kolejnic stávající upevnění tv. S 49 rozdělení "k".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</si>
  <si>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</t>
  </si>
  <si>
    <t>5907015380</t>
  </si>
  <si>
    <t>Ojedinělá výměna kolejnic současně s výměnou kompletů a pryžové podložky tv. UIC60 rozdělení "d"</t>
  </si>
  <si>
    <t>-1337070242</t>
  </si>
  <si>
    <t>Ojedinělá výměna kolejnic současně s výměnou kompletů a pryžové podložky tv. UIC60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</si>
  <si>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20</t>
  </si>
  <si>
    <t>5907015385</t>
  </si>
  <si>
    <t>Ojedinělá výměna kolejnic současně s výměnou kompletů a pryžové podložky tv. UIC60 rozdělení "u"</t>
  </si>
  <si>
    <t>443374287</t>
  </si>
  <si>
    <t>Ojedinělá výměna kolejnic současně s výměnou kompletů a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</si>
  <si>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5907015410</t>
  </si>
  <si>
    <t>Ojedinělá výměna kolejnic současně s výměnou kompletů a pryžové podložky tv. S49 rozdělení "c"</t>
  </si>
  <si>
    <t>-835941039</t>
  </si>
  <si>
    <t>Ojedinělá výměna kolejnic současně s výměnou kompletů a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</si>
  <si>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22</t>
  </si>
  <si>
    <t>5907015415</t>
  </si>
  <si>
    <t>Ojedinělá výměna kolejnic současně s výměnou kompletů a pryžové podložky tv. S49 rozdělení "d"</t>
  </si>
  <si>
    <t>-819177674</t>
  </si>
  <si>
    <t>Ojedinělá výměna kolejnic současně s výměnou kompletů a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</si>
  <si>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</t>
  </si>
  <si>
    <t>5907015420</t>
  </si>
  <si>
    <t>Ojedinělá výměna kolejnic současně s výměnou kompletů a pryžové podložky tv. S49 rozdělení "u"</t>
  </si>
  <si>
    <t>1005026413</t>
  </si>
  <si>
    <t>Ojedinělá výměna kolejnic současně s výměnou kompletů a pryžové podložky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</si>
  <si>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</t>
  </si>
  <si>
    <t>5907015422</t>
  </si>
  <si>
    <t>Ojedinělá výměna kolejnic současně s výměnou kompletů a pryžové podložky tv. S49 rozdělení "e"</t>
  </si>
  <si>
    <t>-868078126</t>
  </si>
  <si>
    <t>Ojedinělá výměna kolejnic současně s výměnou kompletů a pryžové podložky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</si>
  <si>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25</t>
  </si>
  <si>
    <t>5907015425</t>
  </si>
  <si>
    <t>Ojedinělá výměna kolejnic současně s výměnou kompletů a pryžové podložky tv. S49 rozdělení "l"</t>
  </si>
  <si>
    <t>-1974128817</t>
  </si>
  <si>
    <t>Ojedinělá výměna kolejnic současně s výměnou kompletů a pryžové podložky tv. S49 rozdělení "l".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</si>
  <si>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26</t>
  </si>
  <si>
    <t>5907015430</t>
  </si>
  <si>
    <t>Ojedinělá výměna kolejnic současně s výměnou kompletů a pryžové podložky tv. S49 rozdělení "k"</t>
  </si>
  <si>
    <t>2043240423</t>
  </si>
  <si>
    <t>Ojedinělá výměna kolejnic současně s výměnou kompletů a pryžové podložky tv. S49 rozdělení "k".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</si>
  <si>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27</t>
  </si>
  <si>
    <t>5907015435</t>
  </si>
  <si>
    <t>Ojedinělá výměna kolejnic současně s výměnou kompletů a pryžové podložky tv. A rozdělení "b"</t>
  </si>
  <si>
    <t>-983609227</t>
  </si>
  <si>
    <t>Ojedinělá výměna kolejnic současně s výměnou kompletů a pryžové podložky tv. A rozdělení "b".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</si>
  <si>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28</t>
  </si>
  <si>
    <t>5907015440</t>
  </si>
  <si>
    <t>Ojedinělá výměna kolejnic současně s výměnou kompletů a pryžové podložky tv. A rozdělení "c"</t>
  </si>
  <si>
    <t>-1447243914</t>
  </si>
  <si>
    <t>Ojedinělá výměna kolejnic současně s výměnou kompletů a pryžové podložky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</si>
  <si>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29</t>
  </si>
  <si>
    <t>5907015445</t>
  </si>
  <si>
    <t>Ojedinělá výměna kolejnic současně s výměnou kompletů a pryžové podložky tv. A rozdělení "d"</t>
  </si>
  <si>
    <t>-345267776</t>
  </si>
  <si>
    <t>Ojedinělá výměna kolejnic současně s výměnou kompletů a pryžové podložky tv. A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</si>
  <si>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30</t>
  </si>
  <si>
    <t>5907020035</t>
  </si>
  <si>
    <t>Souvislá výměna kolejnic stávající upevnění tv. S49 rozdělení "c"</t>
  </si>
  <si>
    <t>1728558064</t>
  </si>
  <si>
    <t>Souvislá výměna kolejnic stávající upevnění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</si>
  <si>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</si>
  <si>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31</t>
  </si>
  <si>
    <t>5907020040</t>
  </si>
  <si>
    <t>Souvislá výměna kolejnic stávající upevnění tv. S49 rozdělení "d"</t>
  </si>
  <si>
    <t>-406535145</t>
  </si>
  <si>
    <t>Souvislá výměna kolejnic stávající upevnění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</si>
  <si>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32</t>
  </si>
  <si>
    <t>5907020045</t>
  </si>
  <si>
    <t>Souvislá výměna kolejnic stávající upevnění tv. S49 rozdělení "u"</t>
  </si>
  <si>
    <t>574072652</t>
  </si>
  <si>
    <t>Souvislá výměna kolejnic stávající upevnění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</si>
  <si>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33</t>
  </si>
  <si>
    <t>5907020047</t>
  </si>
  <si>
    <t>Souvislá výměna kolejnic stávající upevnění tv. S49 rozdělení "e"</t>
  </si>
  <si>
    <t>33518575</t>
  </si>
  <si>
    <t>Souvislá výměna kolejnic stávající upevnění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</si>
  <si>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34</t>
  </si>
  <si>
    <t>5907020410</t>
  </si>
  <si>
    <t>Souvislá výměna kolejnic současně s výměnou kompletů a pryžové podložky tv. S49 rozdělení "c"</t>
  </si>
  <si>
    <t>724626220</t>
  </si>
  <si>
    <t>Souvislá výměna kolejnic současně s výměnou kompletů a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</si>
  <si>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35</t>
  </si>
  <si>
    <t>5907020415</t>
  </si>
  <si>
    <t>Souvislá výměna kolejnic současně s výměnou kompletů a pryžové podložky tv. S49 rozdělení "d"</t>
  </si>
  <si>
    <t>507550267</t>
  </si>
  <si>
    <t>Souvislá výměna kolejnic současně s výměnou kompletů a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</si>
  <si>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36</t>
  </si>
  <si>
    <t>5907020420</t>
  </si>
  <si>
    <t>Souvislá výměna kolejnic současně s výměnou kompletů a pryžové podložky tv. S49 rozdělení "u"</t>
  </si>
  <si>
    <t>264812067</t>
  </si>
  <si>
    <t>Souvislá výměna kolejnic současně s výměnou kompletů a pryžové podložky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</si>
  <si>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37</t>
  </si>
  <si>
    <t>5907020422</t>
  </si>
  <si>
    <t>Souvislá výměna kolejnic současně s výměnou kompletů a pryžové podložky tv. S49 rozdělení "e"</t>
  </si>
  <si>
    <t>57815564</t>
  </si>
  <si>
    <t>Souvislá výměna kolejnic současně s výměnou kompletů a pryžové podložky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</si>
  <si>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38</t>
  </si>
  <si>
    <t>5907010010</t>
  </si>
  <si>
    <t>Výměna LISŮ tv. UIC60 rozdělení "d"</t>
  </si>
  <si>
    <t>-1355411635</t>
  </si>
  <si>
    <t>Výměna LISŮ tv. UIC60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</si>
  <si>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</si>
  <si>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39</t>
  </si>
  <si>
    <t>5907010020</t>
  </si>
  <si>
    <t>Výměna LISŮ tv. UIC60 rozdělení "u"</t>
  </si>
  <si>
    <t>-363860195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</si>
  <si>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</si>
  <si>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40</t>
  </si>
  <si>
    <t>5907010070</t>
  </si>
  <si>
    <t>Výměna LISŮ tv. S49 rozdělení "c"</t>
  </si>
  <si>
    <t>-2031313240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</si>
  <si>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</si>
  <si>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41</t>
  </si>
  <si>
    <t>5907010080</t>
  </si>
  <si>
    <t>Výměna LISŮ tv. S49 rozdělení "d"</t>
  </si>
  <si>
    <t>-516126319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</si>
  <si>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</si>
  <si>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42</t>
  </si>
  <si>
    <t>5907010090</t>
  </si>
  <si>
    <t>Výměna LISŮ tv. S49 rozdělení "u"</t>
  </si>
  <si>
    <t>-835093468</t>
  </si>
  <si>
    <t>Výměna LISŮ tv. S49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</si>
  <si>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43</t>
  </si>
  <si>
    <t>5907010095</t>
  </si>
  <si>
    <t>Výměna LISŮ tv. S49 rozdělení "e"</t>
  </si>
  <si>
    <t>-1973394922</t>
  </si>
  <si>
    <t>Výměna LISŮ tv. S49 rozdělení "e".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</si>
  <si>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44</t>
  </si>
  <si>
    <t>5908030030</t>
  </si>
  <si>
    <t>Zřízení A-LISU soupravou in-sittu tv. S49</t>
  </si>
  <si>
    <t>1964275358</t>
  </si>
  <si>
    <t>Zřízení A-LISU soupravou in-sittu tv. S49.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</si>
  <si>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Poznámka k souboru cen:_x000d_
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</si>
  <si>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45</t>
  </si>
  <si>
    <t>5908030010</t>
  </si>
  <si>
    <t>Zřízení A-LISU soupravou in-sittu tv. UIC60</t>
  </si>
  <si>
    <t>-1266351197</t>
  </si>
  <si>
    <t>Zřízení A-LISU soupravou in-sittu tv. UIC60.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</si>
  <si>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46</t>
  </si>
  <si>
    <t>5908035030</t>
  </si>
  <si>
    <t>Oprava LISU soupravou in-sittu tv. S49</t>
  </si>
  <si>
    <t>366851347</t>
  </si>
  <si>
    <t>Oprava LISU soupravou in-sittu tv. S49.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</si>
  <si>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Poznámka k souboru cen:_x000d_
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</si>
  <si>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47</t>
  </si>
  <si>
    <t>5908035010</t>
  </si>
  <si>
    <t>Oprava LISU soupravou in-sittu tv. UIC60</t>
  </si>
  <si>
    <t>1663065300</t>
  </si>
  <si>
    <t>Oprava LISU soupravou in-sittu tv. UIC60.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</si>
  <si>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48</t>
  </si>
  <si>
    <t>5908036030</t>
  </si>
  <si>
    <t>Oprava LISU plastovými spojkami tv. S49</t>
  </si>
  <si>
    <t>1879926442</t>
  </si>
  <si>
    <t>Oprava LISU plastovými spojkami tv. S49. Poznámka: 1. V cenách jsou započteny náklady na demontáž upevňovadel, rozebrání, očištění a obroušení, výměnu profilové vložky, úpravu pryžových podložek, montáž spojek, dotažení styku a ošetření součástí mazivem. 2. V cenách nejsou obsaženy náklady na dodávku materiálu.</t>
  </si>
  <si>
    <t>Poznámka k souboru cen:_x000d_
1. V cenách jsou započteny náklady na demontáž upevňovadel, rozebrání, očištění a obroušení, výměnu profilové vložky, úpravu pryžových podložek, montáž spojek, dotažení styku a ošetření součástí mazivem. 2. V cenách nejsou obsaženy náklady na dodávku materiálu.</t>
  </si>
  <si>
    <t>49</t>
  </si>
  <si>
    <t>5907040010</t>
  </si>
  <si>
    <t>Posun kolejnic před svařováním tv. UIC60</t>
  </si>
  <si>
    <t>945110982</t>
  </si>
  <si>
    <t>Posun kolejnic před svařováním tv. UIC60.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</si>
  <si>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Poznámka k souboru cen:_x000d_
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</si>
  <si>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50</t>
  </si>
  <si>
    <t>5907040030</t>
  </si>
  <si>
    <t>Posun kolejnic před svařováním tv. S49</t>
  </si>
  <si>
    <t>-889773601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</si>
  <si>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</si>
  <si>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51</t>
  </si>
  <si>
    <t>5907045120</t>
  </si>
  <si>
    <t>Příplatek za obtížnost při výměně kolejnic na rozponových podkladnicích tv. S49</t>
  </si>
  <si>
    <t>-1636444097</t>
  </si>
  <si>
    <t>Příplatek za obtížnost při výměně kolejnic na rozponových podkladnicích tv. S49. Poznámka: 1. V cenách jsou započteny náklady za obtížné podmínky výměny kolejnic.</t>
  </si>
  <si>
    <t>Poznámka k souboru cen:_x000d_
1. V cenách jsou započteny náklady za obtížné podmínky výměny kolejnic.</t>
  </si>
  <si>
    <t>52</t>
  </si>
  <si>
    <t>5910010130</t>
  </si>
  <si>
    <t>Odtavovací stykové svařování kolejnic užitých ve stabilní svařovně vstupní délky přes 10 m tv. S49</t>
  </si>
  <si>
    <t>209871952</t>
  </si>
  <si>
    <t>Odtavovací stykové svařování kolejnic užitých ve stabilní svařovně vstupní délky přes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</si>
  <si>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Poznámka k souboru cen:_x000d_
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</si>
  <si>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53</t>
  </si>
  <si>
    <t>5910015020</t>
  </si>
  <si>
    <t>Odtavovací stykové svařování mobilní svářečkou kolejnic nových délky do 150 m tv. S49</t>
  </si>
  <si>
    <t>svar</t>
  </si>
  <si>
    <t>1850277089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</si>
  <si>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</si>
  <si>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Poznámka k souboru cen:_x000d_
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</si>
  <si>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54</t>
  </si>
  <si>
    <t>5910015230</t>
  </si>
  <si>
    <t>Odtavovací stykové svařování mobilní svářečkou kolejnic užitých délky do 150 m tv. S49</t>
  </si>
  <si>
    <t>-613719473</t>
  </si>
  <si>
    <t>Odtavovací stykové svařování mobilní svářečkou kolejnic užitých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</si>
  <si>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55</t>
  </si>
  <si>
    <t>5910021010</t>
  </si>
  <si>
    <t>Svařování kolejnic termitem zkrácený předehřev standardní spára svar sériový tv. UIC60</t>
  </si>
  <si>
    <t>-1702942012</t>
  </si>
  <si>
    <t>Svařování kolejnic termitem zkrácený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</si>
  <si>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</si>
  <si>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56</t>
  </si>
  <si>
    <t>5910021020</t>
  </si>
  <si>
    <t>Svařování kolejnic termitem zkrácený předehřev standardní spára svar sériový tv. S49</t>
  </si>
  <si>
    <t>314793051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</si>
  <si>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</si>
  <si>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57</t>
  </si>
  <si>
    <t>5910021110</t>
  </si>
  <si>
    <t>Svařování kolejnic termitem zkrácený předehřev standardní spára svar jednotlivý tv. UIC60</t>
  </si>
  <si>
    <t>566228918</t>
  </si>
  <si>
    <t>Svařování kolejnic termitem zkrácený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</si>
  <si>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58</t>
  </si>
  <si>
    <t>5910021120</t>
  </si>
  <si>
    <t>Svařování kolejnic termitem zkrácený předehřev standardní spára svar jednotlivý tv. S49</t>
  </si>
  <si>
    <t>-578688846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</si>
  <si>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</si>
  <si>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</t>
  </si>
  <si>
    <t>5910020330</t>
  </si>
  <si>
    <t>Svařování kolejnic termitem plný předehřev standardní spára svar přechodový tv. UIC60/S49</t>
  </si>
  <si>
    <t>-586895932</t>
  </si>
  <si>
    <t>Svařování kolejnic termitem plný předehřev standardní spára svar přechodový tv. UIC60/S49.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</si>
  <si>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60</t>
  </si>
  <si>
    <t>5910020340</t>
  </si>
  <si>
    <t>Svařování kolejnic termitem plný předehřev standardní spára svar přechodový tv. S49/A</t>
  </si>
  <si>
    <t>-420495727</t>
  </si>
  <si>
    <t>Svařování kolejnic termitem plný předehřev standardní spára svar přechodový tv. S49/A.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</si>
  <si>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61</t>
  </si>
  <si>
    <t>5910022010</t>
  </si>
  <si>
    <t>Svařování kolejnic termitem krátký předehřev široká spára, krátký předehřev svar jednotlivý tv. UIC60</t>
  </si>
  <si>
    <t>225502806</t>
  </si>
  <si>
    <t>Svařování kolejnic termitem krátký předehřev široká spára, krátký předehřev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</si>
  <si>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62</t>
  </si>
  <si>
    <t>5910022030</t>
  </si>
  <si>
    <t>Svařování kolejnic termitem krátký předehřev široká spára, krátký předehřev svar jednotlivý tv. S49</t>
  </si>
  <si>
    <t>-1837049836</t>
  </si>
  <si>
    <t>Svařování kolejnic termitem krátký předehřev široká spára, krátký předehřev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</si>
  <si>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63</t>
  </si>
  <si>
    <t>5910025130</t>
  </si>
  <si>
    <t>Svařování kolejnic elektrickým obloukem svar jednotlivý tv. S49</t>
  </si>
  <si>
    <t>1880955924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</si>
  <si>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</si>
  <si>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</si>
  <si>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64</t>
  </si>
  <si>
    <t>5910030310</t>
  </si>
  <si>
    <t>Příplatek za směrové vyrovnání kolejnic v obloucích o poloměru 300 m a menším</t>
  </si>
  <si>
    <t>2054186725</t>
  </si>
  <si>
    <t>Příplatek za směrové vyrovnání kolejnic v obloucích o poloměru 300 m a menším. Poznámka: 1. V cenách jsou započteny náklady na použití přípravku pro směrové vyrovnání kolejnic.</t>
  </si>
  <si>
    <t>Poznámka k souboru cen:_x000d_
1. V cenách jsou započteny náklady na použití přípravku pro směrové vyrovnání kolejnic.</t>
  </si>
  <si>
    <t>65</t>
  </si>
  <si>
    <t>5910035010</t>
  </si>
  <si>
    <t>Dosažení dovolené upínací teploty v BK prodloužením kolejnicového pásu v koleji tv. UIC60</t>
  </si>
  <si>
    <t>1468792673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</si>
  <si>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</si>
  <si>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Poznámka k souboru cen:_x000d_
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</si>
  <si>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66</t>
  </si>
  <si>
    <t>5910035030</t>
  </si>
  <si>
    <t>Dosažení dovolené upínací teploty v BK prodloužením kolejnicového pásu v koleji tv. S49</t>
  </si>
  <si>
    <t>518802596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</si>
  <si>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</si>
  <si>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67</t>
  </si>
  <si>
    <t>5910035110</t>
  </si>
  <si>
    <t>Dosažení dovolené upínací teploty v BK prodloužením kolejnicového pásu ve výhybce tv. UIC60</t>
  </si>
  <si>
    <t>-1896105528</t>
  </si>
  <si>
    <t>Dosažení dovolené upínací teploty v BK prodloužením kolejnicového pásu ve výhybce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</si>
  <si>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68</t>
  </si>
  <si>
    <t>5910035130</t>
  </si>
  <si>
    <t>Dosažení dovolené upínací teploty v BK prodloužením kolejnicového pásu ve výhybce tv. S49</t>
  </si>
  <si>
    <t>575879370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</si>
  <si>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</si>
  <si>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69</t>
  </si>
  <si>
    <t>5910040310</t>
  </si>
  <si>
    <t>Umožnění volné dilatace kolejnice demontáž upevňovadel s osazením kluzných podložek rozdělení pražců "c"</t>
  </si>
  <si>
    <t>143930575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</si>
  <si>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</si>
  <si>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souboru cen:_x000d_
1. V cenách jsou započteny náklady na uvolnění, demontáž a rovnoměrné prodloužení nebo zkrácení kolejnice, vyznačení značek a vedení dokumentace. 2. V cenách nejsou obsaženy náklady na demontáž kolejnicových spojek.</t>
  </si>
  <si>
    <t>70</t>
  </si>
  <si>
    <t>5910040320</t>
  </si>
  <si>
    <t>Umožnění volné dilatace kolejnice demontáž upevňovadel s osazením kluzných podložek rozdělení pražců "d"</t>
  </si>
  <si>
    <t>-1028500212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</si>
  <si>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</si>
  <si>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71</t>
  </si>
  <si>
    <t>5910040330</t>
  </si>
  <si>
    <t>Umožnění volné dilatace kolejnice demontáž upevňovadel s osazením kluzných podložek rozdělení pražců "u"</t>
  </si>
  <si>
    <t>-1958106578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</si>
  <si>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</si>
  <si>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72</t>
  </si>
  <si>
    <t>5910040340</t>
  </si>
  <si>
    <t>Umožnění volné dilatace kolejnice demontáž upevňovadel s osazením kluzných podložek rozdělení pražců "e"</t>
  </si>
  <si>
    <t>1723929579</t>
  </si>
  <si>
    <t>Umožnění volné dilatace kolejnice demontáž upevňovadel s osazením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</si>
  <si>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73</t>
  </si>
  <si>
    <t>5910040410</t>
  </si>
  <si>
    <t>Umožnění volné dilatace kolejnice montáž upevňovadel s odstraněním kluzných podložek rozdělení pražců "c"</t>
  </si>
  <si>
    <t>-1705830884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</si>
  <si>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</si>
  <si>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74</t>
  </si>
  <si>
    <t>5910040420</t>
  </si>
  <si>
    <t>Umožnění volné dilatace kolejnice montáž upevňovadel s odstraněním kluzných podložek rozdělení pražců "d"</t>
  </si>
  <si>
    <t>1127802322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</si>
  <si>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</si>
  <si>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75</t>
  </si>
  <si>
    <t>5910040430</t>
  </si>
  <si>
    <t>Umožnění volné dilatace kolejnice montáž upevňovadel s odstraněním kluzných podložek rozdělení pražců "u"</t>
  </si>
  <si>
    <t>-1455459527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</si>
  <si>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</si>
  <si>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76</t>
  </si>
  <si>
    <t>5910040440</t>
  </si>
  <si>
    <t>Umožnění volné dilatace kolejnice montáž upevňovadel s odstraněním kluzných podložek rozdělení pražců "e"</t>
  </si>
  <si>
    <t>1366418831</t>
  </si>
  <si>
    <t>Umožnění volné dilatace kolejnice montáž upevňovadel s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</si>
  <si>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77</t>
  </si>
  <si>
    <t>5910040210</t>
  </si>
  <si>
    <t>Umožnění volné dilatace kolejnice bez demontáže nebo montáže upevňovadel s osazením a odstraněním kluzných podložek rozdělení pražců "c"</t>
  </si>
  <si>
    <t>450729086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</si>
  <si>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</si>
  <si>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78</t>
  </si>
  <si>
    <t>5910040220</t>
  </si>
  <si>
    <t>Umožnění volné dilatace kolejnice bez demontáže nebo montáže upevňovadel s osazením a odstraněním kluzných podložek rozdělení pražců "d"</t>
  </si>
  <si>
    <t>-234766653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</si>
  <si>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</si>
  <si>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79</t>
  </si>
  <si>
    <t>5910040230</t>
  </si>
  <si>
    <t>Umožnění volné dilatace kolejnice bez demontáže nebo montáže upevňovadel s osazením a odstraněním kluzných podložek rozdělení pražců "u"</t>
  </si>
  <si>
    <t>-1818938689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</si>
  <si>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</si>
  <si>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80</t>
  </si>
  <si>
    <t>5910040240</t>
  </si>
  <si>
    <t>Umožnění volné dilatace kolejnice bez demontáže nebo montáže upevňovadel s osazením a odstraněním kluzných podložek rozdělení pražců "e"</t>
  </si>
  <si>
    <t>-2140151196</t>
  </si>
  <si>
    <t>Umožnění volné dilatace kolejnice bez demontáže nebo montáže upevňovadel s osazením a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</si>
  <si>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81</t>
  </si>
  <si>
    <t>5910050010</t>
  </si>
  <si>
    <t>Umožnění volné dilatace dílů výhybek demontáž upevňovadel výhybka I. generace</t>
  </si>
  <si>
    <t>420043489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</si>
  <si>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</si>
  <si>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Poznámka k souboru cen:_x000d_
1. V cenách jsou započteny náklady na uvolnění dílů výhybky a jejich rovnoměrné prodloužení nebo zkrácení. 2. V cenách nejsou obsaženy náklady na demontáž spojek.</t>
  </si>
  <si>
    <t>Poznámka k položce:_x000d_
Rozvinutá délka výhybky=m</t>
  </si>
  <si>
    <t>82</t>
  </si>
  <si>
    <t>5910050020</t>
  </si>
  <si>
    <t>Umožnění volné dilatace dílů výhybek demontáž upevňovadel výhybka II. generace</t>
  </si>
  <si>
    <t>1722637788</t>
  </si>
  <si>
    <t>Umožnění volné dilatace dílů výhybek demontáž upevňovadel výhybka II. generace. Poznámka: 1. V cenách jsou započteny náklady na uvolnění dílů výhybky a jejich rovnoměrné prodloužení nebo zkrácení. 2. V cenách nejsou obsaženy náklady na demontáž spojek.</t>
  </si>
  <si>
    <t>83</t>
  </si>
  <si>
    <t>5910050110</t>
  </si>
  <si>
    <t>Umožnění volné dilatace dílů výhybek montáž upevňovadel výhybka I. generace</t>
  </si>
  <si>
    <t>-1805558967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</si>
  <si>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</si>
  <si>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84</t>
  </si>
  <si>
    <t>5910050120</t>
  </si>
  <si>
    <t>Umožnění volné dilatace dílů výhybek montáž upevňovadel výhybka II. generace</t>
  </si>
  <si>
    <t>-225038700</t>
  </si>
  <si>
    <t>Umožnění volné dilatace dílů výhybek montáž upevňovadel výhybka II. generace. Poznámka: 1. V cenách jsou započteny náklady na uvolnění dílů výhybky a jejich rovnoměrné prodloužení nebo zkrácení. 2. V cenách nejsou obsaženy náklady na demontáž spojek.</t>
  </si>
  <si>
    <t>85</t>
  </si>
  <si>
    <t>5910060010</t>
  </si>
  <si>
    <t>Ojedinělé broušení kolejnic R260 do hloubky do 2 mm</t>
  </si>
  <si>
    <t>1881263661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</si>
  <si>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</si>
  <si>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Poznámka k souboru cen:_x000d_
1. V cenách jsou započteny náklady na ruční odstranění povrchových vad, převalků ruční nebo pojezdovou bruskou s optimalizací příčného profilu a geometrie hlavy kolejnice.</t>
  </si>
  <si>
    <t>86</t>
  </si>
  <si>
    <t>5910060020</t>
  </si>
  <si>
    <t>Ojedinělé broušení kolejnic R260 do hloubky přes 2 mm</t>
  </si>
  <si>
    <t>-303701999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</si>
  <si>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</si>
  <si>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87</t>
  </si>
  <si>
    <t>5910060110</t>
  </si>
  <si>
    <t>Ojedinělé broušení kolejnic R350HT do hloubky do 2 mm</t>
  </si>
  <si>
    <t>456278442</t>
  </si>
  <si>
    <t>Ojedinělé broušení kolejnic R350HT do hloubky do 2 mm. Poznámka: 1. V cenách jsou započteny náklady na ruční odstranění povrchových vad, převalků ruční nebo pojezdovou bruskou s optimalizací příčného profilu a geometrie hlavy kolejnice.</t>
  </si>
  <si>
    <t>88</t>
  </si>
  <si>
    <t>5910060120</t>
  </si>
  <si>
    <t>Ojedinělé broušení kolejnic R350HT do hloubky přes 2 mm</t>
  </si>
  <si>
    <t>-419876463</t>
  </si>
  <si>
    <t>Ojedinělé broušení kolejnic R350HT do hloubky přes 2 mm. Poznámka: 1. V cenách jsou započteny náklady na ruční odstranění povrchových vad, převalků ruční nebo pojezdovou bruskou s optimalizací příčného profilu a geometrie hlavy kolejnice.</t>
  </si>
  <si>
    <t>89</t>
  </si>
  <si>
    <t>5910063010</t>
  </si>
  <si>
    <t>Opravné souvislé broušení kolejnic R260 head checking, povrchové vady, příčný a podélný profil hloubky do 2 mm</t>
  </si>
  <si>
    <t>1696451184</t>
  </si>
  <si>
    <t>Opravné souvislé broušení kolejnic R260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</si>
  <si>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Poznámka k souboru cen:_x000d_
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</si>
  <si>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90</t>
  </si>
  <si>
    <t>5910063020</t>
  </si>
  <si>
    <t>Opravné souvislé broušení kolejnic R260 head checking, povrchové vady, příčný a podélný profil hloubky přes 2 mm do 4 mm</t>
  </si>
  <si>
    <t>783097444</t>
  </si>
  <si>
    <t>Opravné souvislé broušení kolejnic R260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</si>
  <si>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91</t>
  </si>
  <si>
    <t>5910063030</t>
  </si>
  <si>
    <t>Opravné souvislé broušení kolejnic R260 head checking, povrchové vady, příčný a podélný profil hloubky přes 4 mm</t>
  </si>
  <si>
    <t>-1203888221</t>
  </si>
  <si>
    <t>Opravné souvislé broušení kolejnic R260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</si>
  <si>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92</t>
  </si>
  <si>
    <t>5910063050</t>
  </si>
  <si>
    <t>Opravné souvislé broušení kolejnic R260 příčný a podélný profil oprava příčného a podélného profilu</t>
  </si>
  <si>
    <t>-1589184317</t>
  </si>
  <si>
    <t>Opravné souvislé broušení kolejnic R260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</si>
  <si>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93</t>
  </si>
  <si>
    <t>5910063060</t>
  </si>
  <si>
    <t>Opravné souvislé broušení kolejnic R260 příčný a podélný profil vlnkovitost</t>
  </si>
  <si>
    <t>-716119526</t>
  </si>
  <si>
    <t>Opravné souvislé broušení kolejnic R260 příčný a podélný profil vlnkovitost.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</si>
  <si>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94</t>
  </si>
  <si>
    <t>5910070010</t>
  </si>
  <si>
    <t>Základní broušení výhybky optimalizace příčného profilu</t>
  </si>
  <si>
    <t>139601992</t>
  </si>
  <si>
    <t>Základní broušení výhybky optimalizace příčného profilu. Poznámka: 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broušení. 2. U ručního broušení cena neobsahuje náklady na pořízení diagnostiky skenováním, které se oceňuje položkou z VRN.</t>
  </si>
  <si>
    <t>Poznámka k souboru cen:_x000d_
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broušení. 2. U ručního broušení cena neobsahuje náklady na pořízení diagnostiky skenováním, které se oceňuje položkou z VRN.</t>
  </si>
  <si>
    <t>95</t>
  </si>
  <si>
    <t>5910075010</t>
  </si>
  <si>
    <t>Opravné broušení jazyka šíře plochy do 30 mm hloubky do 2 mm</t>
  </si>
  <si>
    <t>-2008205783</t>
  </si>
  <si>
    <t>Opravné broušení jazyka šíře plochy do 30 mm hloubky do 2 mm. Poznámka: 1. V cenách jsou započteny náklady na odstranění převalků a povrchových vad, optimalizace příčného profilu a geometrie dílů výhybky.</t>
  </si>
  <si>
    <t>Poznámka k souboru cen:_x000d_
1. V cenách jsou započteny náklady na odstranění převalků a povrchových vad, optimalizace příčného profilu a geometrie dílů výhybky.</t>
  </si>
  <si>
    <t>Poznámka k položce:_x000d_
Metr jazyka=m</t>
  </si>
  <si>
    <t>96</t>
  </si>
  <si>
    <t>5910075020</t>
  </si>
  <si>
    <t>Opravné broušení jazyka šíře plochy do 30 mm hloubky přes 2 mm</t>
  </si>
  <si>
    <t>1385195834</t>
  </si>
  <si>
    <t>Opravné broušení jazyka šíře plochy do 30 mm hloubky přes 2 mm. Poznámka: 1. V cenách jsou započteny náklady na odstranění převalků a povrchových vad, optimalizace příčného profilu a geometrie dílů výhybky.</t>
  </si>
  <si>
    <t>97</t>
  </si>
  <si>
    <t>5910075050</t>
  </si>
  <si>
    <t>Opravné broušení jazyka šíře plochy přes 30 mm hloubky do 2 mm</t>
  </si>
  <si>
    <t>-1864186585</t>
  </si>
  <si>
    <t>Opravné broušení jazyka šíře plochy přes 30 mm hloubky do 2 mm. Poznámka: 1. V cenách jsou započteny náklady na odstranění převalků a povrchových vad, optimalizace příčného profilu a geometrie dílů výhybky.</t>
  </si>
  <si>
    <t>98</t>
  </si>
  <si>
    <t>5910075060</t>
  </si>
  <si>
    <t>Opravné broušení jazyka šíře plochy přes 30 mm hloubky přes 2 mm</t>
  </si>
  <si>
    <t>-1690700809</t>
  </si>
  <si>
    <t>Opravné broušení jazyka šíře plochy přes 30 mm hloubky přes 2 mm. Poznámka: 1. V cenách jsou započteny náklady na odstranění převalků a povrchových vad, optimalizace příčného profilu a geometrie dílů výhybky.</t>
  </si>
  <si>
    <t>99</t>
  </si>
  <si>
    <t>5910075110</t>
  </si>
  <si>
    <t>Opravné broušení opornice šíře plochy do 30 mm hloubky do 2 mm</t>
  </si>
  <si>
    <t>-627552943</t>
  </si>
  <si>
    <t>Opravné broušení opornice šíře plochy do 30 mm hloubky do 2 mm. Poznámka: 1. V cenách jsou započteny náklady na odstranění převalků a povrchových vad, optimalizace příčného profilu a geometrie dílů výhybky.</t>
  </si>
  <si>
    <t>Poznámka k položce:_x000d_
Metr opornice=m</t>
  </si>
  <si>
    <t>100</t>
  </si>
  <si>
    <t>5910075120</t>
  </si>
  <si>
    <t>Opravné broušení opornice šíře plochy do 30 mm hloubky přes 2 mm</t>
  </si>
  <si>
    <t>115646705</t>
  </si>
  <si>
    <t>Opravné broušení opornice šíře plochy do 30 mm hloubky přes 2 mm. Poznámka: 1. V cenách jsou započteny náklady na odstranění převalků a povrchových vad, optimalizace příčného profilu a geometrie dílů výhybky.</t>
  </si>
  <si>
    <t>101</t>
  </si>
  <si>
    <t>5910075150</t>
  </si>
  <si>
    <t>Opravné broušení opornice šíře plochy přes 30 mm hloubky do 2 mm</t>
  </si>
  <si>
    <t>-11025716</t>
  </si>
  <si>
    <t>Opravné broušení opornice šíře plochy přes 30 mm hloubky do 2 mm. Poznámka: 1. V cenách jsou započteny náklady na odstranění převalků a povrchových vad, optimalizace příčného profilu a geometrie dílů výhybky.</t>
  </si>
  <si>
    <t>102</t>
  </si>
  <si>
    <t>5910075160</t>
  </si>
  <si>
    <t>Opravné broušení opornice šíře plochy přes 30 mm hloubky přes 2 mm</t>
  </si>
  <si>
    <t>600398012</t>
  </si>
  <si>
    <t>Opravné broušení opornice šíře plochy přes 30 mm hloubky přes 2 mm. Poznámka: 1. V cenách jsou započteny náklady na odstranění převalků a povrchových vad, optimalizace příčného profilu a geometrie dílů výhybky.</t>
  </si>
  <si>
    <t>103</t>
  </si>
  <si>
    <t>5910075210</t>
  </si>
  <si>
    <t>Opravné broušení výhybkové kolejnice šíře plochy do 30 mm hloubky do 2 mm</t>
  </si>
  <si>
    <t>-1678857857</t>
  </si>
  <si>
    <t>Opravné broušení výhybkové kolejnice šíře plochy do 30 mm hloubky do 2 mm. Poznámka: 1. V cenách jsou započteny náklady na odstranění převalků a povrchových vad, optimalizace příčného profilu a geometrie dílů výhybky.</t>
  </si>
  <si>
    <t>Poznámka k položce:_x000d_
Metr výhybkové kolejnice =m</t>
  </si>
  <si>
    <t>104</t>
  </si>
  <si>
    <t>5910075220</t>
  </si>
  <si>
    <t>Opravné broušení výhybkové kolejnice šíře plochy do 30 mm hloubky přes 2 mm</t>
  </si>
  <si>
    <t>-1578299931</t>
  </si>
  <si>
    <t>Opravné broušení výhybkové kolejnice šíře plochy do 30 mm hloubky přes 2 mm. Poznámka: 1. V cenách jsou započteny náklady na odstranění převalků a povrchových vad, optimalizace příčného profilu a geometrie dílů výhybky.</t>
  </si>
  <si>
    <t>105</t>
  </si>
  <si>
    <t>5910075250</t>
  </si>
  <si>
    <t>Opravné broušení výhybkové kolejnice šíře plochy přes 30 mm hloubky do 2 mm</t>
  </si>
  <si>
    <t>-1067127162</t>
  </si>
  <si>
    <t>Opravné broušení výhybkové kolejnice šíře plochy přes 30 mm hloubky do 2 mm. Poznámka: 1. V cenách jsou započteny náklady na odstranění převalků a povrchových vad, optimalizace příčného profilu a geometrie dílů výhybky.</t>
  </si>
  <si>
    <t>106</t>
  </si>
  <si>
    <t>5910075260</t>
  </si>
  <si>
    <t>Opravné broušení výhybkové kolejnice šíře plochy přes 30 mm hloubky přes 2 mm</t>
  </si>
  <si>
    <t>886403125</t>
  </si>
  <si>
    <t>Opravné broušení výhybkové kolejnice šíře plochy přes 30 mm hloubky přes 2 mm. Poznámka: 1. V cenách jsou započteny náklady na odstranění převalků a povrchových vad, optimalizace příčného profilu a geometrie dílů výhybky.</t>
  </si>
  <si>
    <t>107</t>
  </si>
  <si>
    <t>5910080110</t>
  </si>
  <si>
    <t>Opravné broušení srdcovky jednoduché 1:7,5 a 1:9 hloubky do 2 mm</t>
  </si>
  <si>
    <t>802187477</t>
  </si>
  <si>
    <t>Opravné broušení srdcovky jednoduché 1:7,5 a 1:9 hloubky do 2 mm. Poznámka: 1. V cenách jsou započteny náklady na odstranění vznikajících převalků, povrchových vad a měření profilu srdcovky šablonou.</t>
  </si>
  <si>
    <t>Poznámka k souboru cen:_x000d_
1. V cenách jsou započteny náklady na odstranění vznikajících převalků, povrchových vad a měření profilu srdcovky šablonou.</t>
  </si>
  <si>
    <t>Poznámka k položce:_x000d_
Srdcovka=kus</t>
  </si>
  <si>
    <t>108</t>
  </si>
  <si>
    <t>5910080120</t>
  </si>
  <si>
    <t>Opravné broušení srdcovky jednoduché 1:7,5 a 1:9 hloubky přes 2 mm</t>
  </si>
  <si>
    <t>-103934314</t>
  </si>
  <si>
    <t>Opravné broušení srdcovky jednoduché 1:7,5 a 1:9 hloubky přes 2 mm. Poznámka: 1. V cenách jsou započteny náklady na odstranění vznikajících převalků, povrchových vad a měření profilu srdcovky šablonou.</t>
  </si>
  <si>
    <t>109</t>
  </si>
  <si>
    <t>5910080210</t>
  </si>
  <si>
    <t>Opravné broušení srdcovky jednoduché 1:11 a 1:12 hloubky do 2 mm</t>
  </si>
  <si>
    <t>2011444382</t>
  </si>
  <si>
    <t>Opravné broušení srdcovky jednoduché 1:11 a 1:12 hloubky do 2 mm. Poznámka: 1. V cenách jsou započteny náklady na odstranění vznikajících převalků, povrchových vad a měření profilu srdcovky šablonou.</t>
  </si>
  <si>
    <t>110</t>
  </si>
  <si>
    <t>5910080220</t>
  </si>
  <si>
    <t>Opravné broušení srdcovky jednoduché 1:11 a 1:12 hloubky přes 2 mm</t>
  </si>
  <si>
    <t>-1552520230</t>
  </si>
  <si>
    <t>Opravné broušení srdcovky jednoduché 1:11 a 1:12 hloubky přes 2 mm. Poznámka: 1. V cenách jsou započteny náklady na odstranění vznikajících převalků, povrchových vad a měření profilu srdcovky šablonou.</t>
  </si>
  <si>
    <t>111</t>
  </si>
  <si>
    <t>5910080310</t>
  </si>
  <si>
    <t>Opravné broušení srdcovky jednoduché 1:14 a 1:18,5 hloubky do 2 mm</t>
  </si>
  <si>
    <t>-763880794</t>
  </si>
  <si>
    <t>Opravné broušení srdcovky jednoduché 1:14 a 1:18,5 hloubky do 2 mm. Poznámka: 1. V cenách jsou započteny náklady na odstranění vznikajících převalků, povrchových vad a měření profilu srdcovky šablonou.</t>
  </si>
  <si>
    <t>112</t>
  </si>
  <si>
    <t>5910080320</t>
  </si>
  <si>
    <t>Opravné broušení srdcovky jednoduché 1:14 a 1:18,5 hloubky přes 2 mm</t>
  </si>
  <si>
    <t>-1029682151</t>
  </si>
  <si>
    <t>Opravné broušení srdcovky jednoduché 1:14 a 1:18,5 hloubky přes 2 mm. Poznámka: 1. V cenách jsou započteny náklady na odstranění vznikajících převalků, povrchových vad a měření profilu srdcovky šablonou.</t>
  </si>
  <si>
    <t>113</t>
  </si>
  <si>
    <t>5910080810</t>
  </si>
  <si>
    <t>Opravné broušení srdcovky dvojité do 2 mm</t>
  </si>
  <si>
    <t>1874709125</t>
  </si>
  <si>
    <t>Opravné broušení srdcovky dvojité do 2 mm. Poznámka: 1. V cenách jsou započteny náklady na odstranění vznikajících převalků, povrchových vad a měření profilu srdcovky šablonou.</t>
  </si>
  <si>
    <t>114</t>
  </si>
  <si>
    <t>5910080820</t>
  </si>
  <si>
    <t>Opravné broušení srdcovky dvojité přes 2 mm</t>
  </si>
  <si>
    <t>-1236051300</t>
  </si>
  <si>
    <t>Opravné broušení srdcovky dvojité přes 2 mm. Poznámka: 1. V cenách jsou započteny náklady na odstranění vznikajících převalků, povrchových vad a měření profilu srdcovky šablonou.</t>
  </si>
  <si>
    <t>115</t>
  </si>
  <si>
    <t>5910085010</t>
  </si>
  <si>
    <t>Navaření hlavy kolejnice tv. UIC60</t>
  </si>
  <si>
    <t>cm2</t>
  </si>
  <si>
    <t>401066394</t>
  </si>
  <si>
    <t>Navaření hlavy kolejnice tv. UIC60. Poznámka: 1. V cenách sou započteny náklady na navaření hlavy kolejnice podle schváleného technologického postupu. 2. V cenách nejsou obsaženy náklady na podbití, demontáž a montáž spojek a nedestruktivní kontrolu ultrazvukem.</t>
  </si>
  <si>
    <t>Poznámka k souboru cen:_x000d_
1. V cenách sou započteny náklady na navaření hlavy kolejnice podle schváleného technologického postupu. 2. V cenách nejsou obsaženy náklady na podbití, demontáž a montáž spojek a nedestruktivní kontrolu ultrazvukem.</t>
  </si>
  <si>
    <t>116</t>
  </si>
  <si>
    <t>5910085030</t>
  </si>
  <si>
    <t>Navaření hlavy kolejnice tv. S49</t>
  </si>
  <si>
    <t>1934784358</t>
  </si>
  <si>
    <t>Navaření hlavy kolejnice tv. S49. Poznámka: 1. V cenách sou započteny náklady na navaření hlavy kolejnice podle schváleného technologického postupu. 2. V cenách nejsou obsaženy náklady na podbití, demontáž a montáž spojek a nedestruktivní kontrolu ultrazvukem.</t>
  </si>
  <si>
    <t>117</t>
  </si>
  <si>
    <t>5910085040</t>
  </si>
  <si>
    <t>Navaření hlavy kolejnice tv. T</t>
  </si>
  <si>
    <t>-730093970</t>
  </si>
  <si>
    <t>Navaření hlavy kolejnice tv. T. Poznámka: 1. V cenách sou započteny náklady na navaření hlavy kolejnice podle schváleného technologického postupu. 2. V cenách nejsou obsaženy náklady na podbití, demontáž a montáž spojek a nedestruktivní kontrolu ultrazvukem.</t>
  </si>
  <si>
    <t>118</t>
  </si>
  <si>
    <t>5910090050</t>
  </si>
  <si>
    <t>Navaření srdcovky jednoduché montované z kolejnic úhel odbočení 5°-7,9° (1:7,5 až 1:9) hloubky do 10 mm</t>
  </si>
  <si>
    <t>-1229868442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</si>
  <si>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</si>
  <si>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Poznámka k souboru cen:_x000d_
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</si>
  <si>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119</t>
  </si>
  <si>
    <t>5910090060</t>
  </si>
  <si>
    <t>Navaření srdcovky jednoduché montované z kolejnic úhel odbočení 5°-7,9° (1:7,5 až 1:9) hloubky přes 10 do 20 mm</t>
  </si>
  <si>
    <t>-593934173</t>
  </si>
  <si>
    <t>Navaření srdcovky jednoduché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</si>
  <si>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120</t>
  </si>
  <si>
    <t>5910090070</t>
  </si>
  <si>
    <t>Navaření srdcovky jednoduché montované z kolejnic úhel odbočení 5°-7,9° (1:7,5 až 1:9) hloubky přes 20 do 35 mm</t>
  </si>
  <si>
    <t>-1475167950</t>
  </si>
  <si>
    <t>Navaření srdcovky jednoduché montované z kolejnic úhel odbočení 5°-7,9° (1:7,5 až 1:9)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</si>
  <si>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121</t>
  </si>
  <si>
    <t>5910090110</t>
  </si>
  <si>
    <t>Navaření srdcovky jednoduché montované z kolejnic úhel odbočení 3,5°-4,9° (1:11 až 1:14) hloubky do 10 mm</t>
  </si>
  <si>
    <t>2136520304</t>
  </si>
  <si>
    <t>Navaření srdcovky jednoduché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</si>
  <si>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122</t>
  </si>
  <si>
    <t>5910090120</t>
  </si>
  <si>
    <t>Navaření srdcovky jednoduché montované z kolejnic úhel odbočení 3,5°-4,9° (1:11 až 1:14) hloubky přes 10 do 20 mm</t>
  </si>
  <si>
    <t>248191749</t>
  </si>
  <si>
    <t>Navaření srdcovky jednoduché montované z kolejnic úhel odbočení 3,5°-4,9° (1:11 až 1:14)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</si>
  <si>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123</t>
  </si>
  <si>
    <t>5910090130</t>
  </si>
  <si>
    <t>Navaření srdcovky jednoduché montované z kolejnic úhel odbočení 3,5°-4,9° (1:11 až 1:14) hloubky přes 20 do 35 mm</t>
  </si>
  <si>
    <t>974604312</t>
  </si>
  <si>
    <t>Navaření srdcovky jednoduché montované z kolejnic úhel odbočení 3,5°-4,9° (1:11 až 1:14)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</si>
  <si>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124</t>
  </si>
  <si>
    <t>5910090210</t>
  </si>
  <si>
    <t>Navaření srdcovky jednoduché s kovaným klínem nebo s hrotem klínu z plnoprofilové kolejnice úhel odbočení 1:7,5 až 1:9 opotřebení do 10 mm</t>
  </si>
  <si>
    <t>-1433185892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</si>
  <si>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</si>
  <si>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Poznámka k souboru cen:_x000d_
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</si>
  <si>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125</t>
  </si>
  <si>
    <t>5910090220</t>
  </si>
  <si>
    <t>Navaření srdcovky jednoduché s kovaným klínem nebo s hrotem klínu z plnoprofilové kolejnice úhel odbočení 1:7,5 až 1:9 opotřebení přes 10 do 20 mm</t>
  </si>
  <si>
    <t>1836610462</t>
  </si>
  <si>
    <t>Navaření srdcovky jednoduché s kovaným klínem nebo s hrotem klínu z plnoprofilové kolejnice úhel odbočení 1:7,5 až 1:9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</si>
  <si>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126</t>
  </si>
  <si>
    <t>5910090230</t>
  </si>
  <si>
    <t>Navaření srdcovky jednoduché s kovaným klínem nebo s hrotem klínu z plnoprofilové kolejnice úhel odbočení 1:7,5 až 1:9 opotřebení přes 20 do 35 mm</t>
  </si>
  <si>
    <t>1259421246</t>
  </si>
  <si>
    <t>Navaření srdcovky jednoduché s kovaným klínem nebo s hrotem klínu z plnoprofilové kolejnice úhel odbočení 1:7,5 až 1:9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</si>
  <si>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127</t>
  </si>
  <si>
    <t>5910090250</t>
  </si>
  <si>
    <t>Navaření srdcovky jednoduché s kovaným klínem nebo s hrotem klínu z plnoprofilové kolejnice úhel odbočení 1:11 až 1:14 opotřebení do 10 mm</t>
  </si>
  <si>
    <t>1444781282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</si>
  <si>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</si>
  <si>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128</t>
  </si>
  <si>
    <t>5910090260</t>
  </si>
  <si>
    <t>Navaření srdcovky jednoduché s kovaným klínem nebo s hrotem klínu z plnoprofilové kolejnice úhel odbočení 1:11 až 1:14 opotřebení přes 10 do 20 mm</t>
  </si>
  <si>
    <t>1032220506</t>
  </si>
  <si>
    <t>Navaření srdcovky jednoduché s kovaným klínem nebo s hrotem klínu z plnoprofilové kolejnice úhel odbočení 1:11 až 1:14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</si>
  <si>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129</t>
  </si>
  <si>
    <t>5910090270</t>
  </si>
  <si>
    <t>Navaření srdcovky jednoduché s kovaným klínem nebo s hrotem klínu z plnoprofilové kolejnice úhel odbočení 1:11 až 1:14 opotřebení přes 20 do 35 mm</t>
  </si>
  <si>
    <t>-461966393</t>
  </si>
  <si>
    <t>Navaření srdcovky jednoduché s kovaným klínem nebo s hrotem klínu z plnoprofilové kolejnice úhel odbočení 1:11 až 1:14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</si>
  <si>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130</t>
  </si>
  <si>
    <t>5910090350</t>
  </si>
  <si>
    <t>Navaření srdcovky jednoduché lité z oceli bainitické úhel odbočení 1:7,5 až 1:9 opotřebení do 10 mm</t>
  </si>
  <si>
    <t>1113790322</t>
  </si>
  <si>
    <t>Navaření srdcovky jednoduché lité z oceli bainitické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</si>
  <si>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131</t>
  </si>
  <si>
    <t>5910090360</t>
  </si>
  <si>
    <t>Navaření srdcovky jednoduché lité z oceli bainitické úhel odbočení 1:7,5 až 1:9 opotřebení přes 10 do 20 mm</t>
  </si>
  <si>
    <t>-383962664</t>
  </si>
  <si>
    <t>Navaření srdcovky jednoduché lité z oceli bainitické úhel odbočení 1:7,5 až 1:9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</si>
  <si>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132</t>
  </si>
  <si>
    <t>5910090370</t>
  </si>
  <si>
    <t>Navaření srdcovky jednoduché lité z oceli bainitické úhel odbočení 1:7,5 až 1:9 opotřebení přes 20 do 35 mm</t>
  </si>
  <si>
    <t>463828670</t>
  </si>
  <si>
    <t>Navaření srdcovky jednoduché lité z oceli bainitické úhel odbočení 1:7,5 až 1:9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</si>
  <si>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133</t>
  </si>
  <si>
    <t>5910090410</t>
  </si>
  <si>
    <t>Navaření srdcovky jednoduché lité z oceli bainitické úhel odbočení 1:11 až 1:14 opotřebení do 10 mm</t>
  </si>
  <si>
    <t>-315003392</t>
  </si>
  <si>
    <t>Navaření srdcovky jednoduché lité z oceli bainitické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</si>
  <si>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134</t>
  </si>
  <si>
    <t>5910090420</t>
  </si>
  <si>
    <t>Navaření srdcovky jednoduché lité z oceli bainitické úhel odbočení 1:11 až 1:14 opotřebení přes 10 do 20 mm</t>
  </si>
  <si>
    <t>-695643985</t>
  </si>
  <si>
    <t>Navaření srdcovky jednoduché lité z oceli bainitické úhel odbočení 1:11 až 1:14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</si>
  <si>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135</t>
  </si>
  <si>
    <t>5910090430</t>
  </si>
  <si>
    <t>Navaření srdcovky jednoduché lité z oceli bainitické úhel odbočení 1:11 až 1:14 opotřebení přes 20 do 35 mm</t>
  </si>
  <si>
    <t>2078650595</t>
  </si>
  <si>
    <t>Navaření srdcovky jednoduché lité z oceli bainitické úhel odbočení 1:11 až 1:14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</si>
  <si>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136</t>
  </si>
  <si>
    <t>5910090510</t>
  </si>
  <si>
    <t>Navaření srdcovky jednoduché lité z oceli manganové úhel odbočení 1:7,5 až 1:9 opotřebení do 4 mm</t>
  </si>
  <si>
    <t>-544926997</t>
  </si>
  <si>
    <t>Navaření srdcovky jednoduché lité z oceli manganové úhel odbočení 1:7,5 až 1:9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</si>
  <si>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137</t>
  </si>
  <si>
    <t>5910090520</t>
  </si>
  <si>
    <t>Navaření srdcovky jednoduché lité z oceli manganové úhel odbočení 1:7,5 až 1:9 opotřebení přes 4 do 10 mm</t>
  </si>
  <si>
    <t>-802529329</t>
  </si>
  <si>
    <t>Navaření srdcovky jednoduché lité z oceli manganové úhel odbočení 1:7,5 až 1:9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</si>
  <si>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138</t>
  </si>
  <si>
    <t>5910090530</t>
  </si>
  <si>
    <t>Navaření srdcovky jednoduché lité z oceli manganové úhel odbočení 1:7,5 až 1:9 opotřebení přes 10 mm</t>
  </si>
  <si>
    <t>2098707593</t>
  </si>
  <si>
    <t>Navaření srdcovky jednoduché lité z oceli manganové úhel odbočení 1:7,5 až 1:9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</si>
  <si>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139</t>
  </si>
  <si>
    <t>5910090550</t>
  </si>
  <si>
    <t>Navaření srdcovky jednoduché lité z oceli manganové úhel odbočení 1:11 až 1:14 opotřebení do 4 mm</t>
  </si>
  <si>
    <t>1528798205</t>
  </si>
  <si>
    <t>Navaření srdcovky jednoduché lité z oceli manganové úhel odbočení 1:11 až 1:14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</si>
  <si>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140</t>
  </si>
  <si>
    <t>5910090560</t>
  </si>
  <si>
    <t>Navaření srdcovky jednoduché lité z oceli manganové úhel odbočení 1:11 až 1:14 opotřebení přes 4 do 10 mm</t>
  </si>
  <si>
    <t>-925836742</t>
  </si>
  <si>
    <t>Navaření srdcovky jednoduché lité z oceli manganové úhel odbočení 1:11 až 1:14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</si>
  <si>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141</t>
  </si>
  <si>
    <t>5910090570</t>
  </si>
  <si>
    <t>Navaření srdcovky jednoduché lité z oceli manganové úhel odbočení 1:11 až 1:14 opotřebení přes 10 mm</t>
  </si>
  <si>
    <t>-246861308</t>
  </si>
  <si>
    <t>Navaření srdcovky jednoduché lité z oceli manganové úhel odbočení 1:11 až 1:14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</si>
  <si>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142</t>
  </si>
  <si>
    <t>5910090610</t>
  </si>
  <si>
    <t>Navaření srdcovky jednoduché lité z oceli manganové úhel odbočení 1:18,5 opotřebení do 4 mm</t>
  </si>
  <si>
    <t>-479952555</t>
  </si>
  <si>
    <t>Navaření srdcovky jednoduché lité z oceli manganové úhel odbočení 1:18,5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</si>
  <si>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143</t>
  </si>
  <si>
    <t>5910090620</t>
  </si>
  <si>
    <t>Navaření srdcovky jednoduché lité z oceli manganové úhel odbočení 1:18,5 opotřebení přes 4 do 10 mm</t>
  </si>
  <si>
    <t>-2013491956</t>
  </si>
  <si>
    <t>Navaření srdcovky jednoduché lité z oceli manganové úhel odbočení 1:18,5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</si>
  <si>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144</t>
  </si>
  <si>
    <t>5910090630</t>
  </si>
  <si>
    <t>Navaření srdcovky jednoduché lité z oceli manganové úhel odbočení 1:18,5 opotřebení přes 10 mm</t>
  </si>
  <si>
    <t>470272627</t>
  </si>
  <si>
    <t>Navaření srdcovky jednoduché lité z oceli manganové úhel odbočení 1:18,5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</si>
  <si>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145</t>
  </si>
  <si>
    <t>5910095010</t>
  </si>
  <si>
    <t>Navaření srdcovky dvojité montované opotřebení do 10 mm</t>
  </si>
  <si>
    <t>480331075</t>
  </si>
  <si>
    <t>Navaření srdcovky dvojité montované opotřebení do 10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</si>
  <si>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Poznámka k souboru cen:_x000d_
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</si>
  <si>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146</t>
  </si>
  <si>
    <t>5910095020</t>
  </si>
  <si>
    <t>Navaření srdcovky dvojité montované opotřebení přes 10 do 20 mm</t>
  </si>
  <si>
    <t>1330508880</t>
  </si>
  <si>
    <t>Navaření srdcovky dvojité montované opotřebení přes 10 do 20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</si>
  <si>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147</t>
  </si>
  <si>
    <t>5910095030</t>
  </si>
  <si>
    <t>Navaření srdcovky dvojité montované opotřebení přes 20 do 35 mm</t>
  </si>
  <si>
    <t>1034016313</t>
  </si>
  <si>
    <t>Navaření srdcovky dvojité montované opotřebení přes 20 do 35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</si>
  <si>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148</t>
  </si>
  <si>
    <t>5910100010</t>
  </si>
  <si>
    <t>Oprava svaru u srdcovky lité Mn mezikus CrNi 18/8</t>
  </si>
  <si>
    <t>-424232250</t>
  </si>
  <si>
    <t>Oprava svaru u srdcovky lité Mn mezikus CrNi 18/8. Poznámka: 1. V cenách jsou započteny náklady na opravu navařením a PT nebo MT po vybroušení a navaření. 2. V cenách nejsou obsaženy náklady na podbití pražců a kontrolu ultrazvukem.</t>
  </si>
  <si>
    <t>Poznámka k souboru cen:_x000d_
1. V cenách jsou započteny náklady na opravu navařením a PT nebo MT po vybroušení a navaření. 2. V cenách nejsou obsaženy náklady na podbití pražců a kontrolu ultrazvukem.</t>
  </si>
  <si>
    <t>149</t>
  </si>
  <si>
    <t>5910105010</t>
  </si>
  <si>
    <t>Navaření lokální vady jazyka</t>
  </si>
  <si>
    <t>1757291023</t>
  </si>
  <si>
    <t>Navaření lokální vady jazyka.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</si>
  <si>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Poznámka k souboru cen:_x000d_
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</si>
  <si>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150</t>
  </si>
  <si>
    <t>5910105020</t>
  </si>
  <si>
    <t>Navaření lokální vady opornice</t>
  </si>
  <si>
    <t>-54190306</t>
  </si>
  <si>
    <t>Navaření lokální vady opornice.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</si>
  <si>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151</t>
  </si>
  <si>
    <t>5910110010</t>
  </si>
  <si>
    <t>Navaření přídržnice Kn 60 opotřebení do 10 mm</t>
  </si>
  <si>
    <t>-442124255</t>
  </si>
  <si>
    <t>Navaření přídržnice Kn 60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</si>
  <si>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Poznámka k souboru cen:_x000d_
1. V cenách jsou započteny náklady na navaření dle schváleného postupu, vizuální prohlídku, upnutí, navaření a kontrolu návaru. 2. V cenách nejsou obsaženy náklady na demontáž a montáž přídržnice.</t>
  </si>
  <si>
    <t>152</t>
  </si>
  <si>
    <t>5910110110</t>
  </si>
  <si>
    <t>Navaření přídržnice tvar obrácené"T" (plech) opotřebení do 10 mm</t>
  </si>
  <si>
    <t>1347449192</t>
  </si>
  <si>
    <t>Navaření přídržnice tvar obrácené"T" (plech)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</si>
  <si>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153</t>
  </si>
  <si>
    <t>5910129030</t>
  </si>
  <si>
    <t>Výměna zádržné opěrky jazyka i opornice</t>
  </si>
  <si>
    <t>pár</t>
  </si>
  <si>
    <t>-1413728403</t>
  </si>
  <si>
    <t>Výměna zádržné opěrky jazyka i opornice. Poznámka: 1. V cenách jsou započteny náklady na demontáž, výměnu, montáž a naložení výzisku na dopravní prostředek. 2. V cenách nejsou obsaženy náklady na dodávku materiálu a vrtání otvorů.</t>
  </si>
  <si>
    <t>Poznámka k souboru cen:_x000d_
1. V cenách jsou započteny náklady na demontáž, výměnu, montáž a naložení výzisku na dopravní prostředek. 2. V cenách nejsou obsaženy náklady na dodávku materiálu a vrtání otvorů.</t>
  </si>
  <si>
    <t>154</t>
  </si>
  <si>
    <t>5910130030</t>
  </si>
  <si>
    <t>Demontáž zádržné opěrky z jazyka i opornice</t>
  </si>
  <si>
    <t>-132937183</t>
  </si>
  <si>
    <t>Demontáž zádržné opěrky z jazyka i opornice. Poznámka: 1. V cenách jsou započteny náklady na demontáž a naložení výzisku na dopravní prostředek.</t>
  </si>
  <si>
    <t>Poznámka k souboru cen:_x000d_
1. V cenách jsou započteny náklady na demontáž a naložení výzisku na dopravní prostředek.</t>
  </si>
  <si>
    <t>155</t>
  </si>
  <si>
    <t>5910131030</t>
  </si>
  <si>
    <t>Montáž zádržné opěrky na jazyk i opornici</t>
  </si>
  <si>
    <t>1948288551</t>
  </si>
  <si>
    <t>Montáž zádržné opěrky na jazyk i opornici. Poznámka: 1. V cenách jsou započteny náklady na montáž. 2. V cenách nejsou obsaženy náklady na dodávku materiálu a vrtání otvorů.</t>
  </si>
  <si>
    <t>Poznámka k souboru cen:_x000d_
1. V cenách jsou započteny náklady na montáž. 2. V cenách nejsou obsaženy náklady na dodávku materiálu a vrtání otvorů.</t>
  </si>
  <si>
    <t>156</t>
  </si>
  <si>
    <t>5910134010</t>
  </si>
  <si>
    <t>Výměna pražcové kotvy v koleji</t>
  </si>
  <si>
    <t>1214725877</t>
  </si>
  <si>
    <t>Výměna pražcové kotvy v koleji. Poznámka: 1. V cenách jsou započteny náklady na odstranění kameniva, demontáž, výměnu, montáž, ošetření součásti mazivem a úpravu kameniva. 2. V cenách nejsou obsaženy náklady na dodávku materiálu.</t>
  </si>
  <si>
    <t>Poznámka k souboru cen:_x000d_
1. V cenách jsou započteny náklady na odstranění kameniva, demontáž, výměnu, montáž, ošetření součásti mazivem a úpravu kameniva. 2. V cenách nejsou obsaženy náklady na dodávku materiálu.</t>
  </si>
  <si>
    <t>157</t>
  </si>
  <si>
    <t>5910135010</t>
  </si>
  <si>
    <t>Demontáž pražcové kotvy v koleji</t>
  </si>
  <si>
    <t>1521320547</t>
  </si>
  <si>
    <t>Demontáž pražcové kotvy v koleji. Poznámka: 1. V cenách jsou započteny náklady na odstranění kameniva, demontáž, dohození a úpravu kameniva a naložení výzisku na dopravní prostředek.</t>
  </si>
  <si>
    <t>Poznámka k souboru cen:_x000d_
1. V cenách jsou započteny náklady na odstranění kameniva, demontáž, dohození a úpravu kameniva a naložení výzisku na dopravní prostředek.</t>
  </si>
  <si>
    <t>158</t>
  </si>
  <si>
    <t>5910135020</t>
  </si>
  <si>
    <t>Demontáž pražcové kotvy ve výhybce</t>
  </si>
  <si>
    <t>1894111223</t>
  </si>
  <si>
    <t>Demontáž pražcové kotvy ve výhybce. Poznámka: 1. V cenách jsou započteny náklady na odstranění kameniva, demontáž, dohození a úpravu kameniva a naložení výzisku na dopravní prostředek.</t>
  </si>
  <si>
    <t>159</t>
  </si>
  <si>
    <t>5910136010</t>
  </si>
  <si>
    <t>Montáž pražcové kotvy v koleji</t>
  </si>
  <si>
    <t>1098144613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</si>
  <si>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</si>
  <si>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Poznámka k souboru cen:_x000d_
1. V cenách jsou započteny náklady na odstranění kameniva, montáž, ošetření součásti mazivem a úpravu kameniva. 2. V cenách nejsou obsaženy náklady na dodávku materiálu.</t>
  </si>
  <si>
    <t>160</t>
  </si>
  <si>
    <t>5910136020</t>
  </si>
  <si>
    <t>Montáž pražcové kotvy ve výhybce</t>
  </si>
  <si>
    <t>249429907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</si>
  <si>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</si>
  <si>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161</t>
  </si>
  <si>
    <t>5910137010</t>
  </si>
  <si>
    <t>Kontrola pražcové kotvy v koleji</t>
  </si>
  <si>
    <t>1625659834</t>
  </si>
  <si>
    <t>Kontrola pražcové kotvy v koleji. Poznámka: 1. V cenách jsou započteny náklady na odstranění kameniva, očištění, kontrolu šroubů, dotažení matic, ošetření součástí mazivem a úpravu kameniva. 2. V cenách nejsou obsaženy náklady na dodávku materiálu.</t>
  </si>
  <si>
    <t>Poznámka k souboru cen:_x000d_
1. V cenách jsou započteny náklady na odstranění kameniva, očištění, kontrolu šroubů, dotažení matic, ošetření součástí mazivem a úpravu kameniva. 2. V cenách nejsou obsaženy náklady na dodávku materiálu.</t>
  </si>
  <si>
    <t>162</t>
  </si>
  <si>
    <t>5910137020</t>
  </si>
  <si>
    <t>Kontrola pražcové kotvy ve výhybce</t>
  </si>
  <si>
    <t>-2135395078</t>
  </si>
  <si>
    <t>Kontrola pražcové kotvy ve výhybce. Poznámka: 1. V cenách jsou započteny náklady na odstranění kameniva, očištění, kontrolu šroubů, dotažení matic, ošetření součástí mazivem a úpravu kameniva. 2. V cenách nejsou obsaženy náklady na dodávku materiálu.</t>
  </si>
  <si>
    <t>A.2 - Materiál (Sborník Správy železnic 2021)</t>
  </si>
  <si>
    <t>M</t>
  </si>
  <si>
    <t>5957116055</t>
  </si>
  <si>
    <t>Lepený izolovaný styk tv. UIC60 délky 4,50 m</t>
  </si>
  <si>
    <t>512</t>
  </si>
  <si>
    <t>1931938566</t>
  </si>
  <si>
    <t>5957119055</t>
  </si>
  <si>
    <t>Lepený izolovaný styk tv. UIC60 s tepelně zpracovanou hlavou délky 4,50 m</t>
  </si>
  <si>
    <t>953440260</t>
  </si>
  <si>
    <t>5957119080</t>
  </si>
  <si>
    <t>Lepený izolovaný styk tv. UIC60 s tepelně zpracovanou hlavou délky 5,00 m</t>
  </si>
  <si>
    <t>-2117813053</t>
  </si>
  <si>
    <t>5957134030</t>
  </si>
  <si>
    <t>Lepený izolovaný styk tv. S49 s tepelně zpracovanou hlavou délky 4,00 m</t>
  </si>
  <si>
    <t>1648711271</t>
  </si>
  <si>
    <t>5957134060</t>
  </si>
  <si>
    <t>Lepený izolovaný styk tv. S49 s tepelně zpracovanou hlavou délky 4,60 m</t>
  </si>
  <si>
    <t>2034834675</t>
  </si>
  <si>
    <t>5957134075</t>
  </si>
  <si>
    <t>Lepený izolovaný styk tv. S49 s tepelně zpracovanou hlavou délky 4,90 m</t>
  </si>
  <si>
    <t>1104634924</t>
  </si>
  <si>
    <t>5957140025</t>
  </si>
  <si>
    <t>Souprava pro opravu LISU tv. S 49 - ESD 6 otvorů</t>
  </si>
  <si>
    <t>1351530940</t>
  </si>
  <si>
    <t>5957140035</t>
  </si>
  <si>
    <t>Souprava pro opravu LISU tv. S 49 -ESD 4 otvory</t>
  </si>
  <si>
    <t>-742477149</t>
  </si>
  <si>
    <t>5957140015</t>
  </si>
  <si>
    <t>Souprava pro opravu LISU tv. UIC 60 - ESD 6 otvorů</t>
  </si>
  <si>
    <t>788338125</t>
  </si>
  <si>
    <t>5960101000</t>
  </si>
  <si>
    <t>Pražcové kotvy TDHB pro pražec betonový B 91</t>
  </si>
  <si>
    <t>942078392</t>
  </si>
  <si>
    <t>5960101005</t>
  </si>
  <si>
    <t>Pražcové kotvy TDHB pro pražec betonový SB 8</t>
  </si>
  <si>
    <t>-105583094</t>
  </si>
  <si>
    <t>5960101010</t>
  </si>
  <si>
    <t>Pražcové kotvy TDHB pro pražec betonový SB 6</t>
  </si>
  <si>
    <t>1738822119</t>
  </si>
  <si>
    <t>5960101015</t>
  </si>
  <si>
    <t>Pražcové kotvy TDHB pro pražec betonový SB 5</t>
  </si>
  <si>
    <t>-750268831</t>
  </si>
  <si>
    <t>5960101030</t>
  </si>
  <si>
    <t>Pražcové kotvy TDHB pro pražec betonový B 03</t>
  </si>
  <si>
    <t>830933749</t>
  </si>
  <si>
    <t>5960101040</t>
  </si>
  <si>
    <t>Pražcové kotvy TDHB pro pražec dřevěný</t>
  </si>
  <si>
    <t>729438274</t>
  </si>
  <si>
    <t>5961170060</t>
  </si>
  <si>
    <t>Zádržná opěrka proti putování (komplet pro jazky i opornici) S49 R190 pro jazyk ohnutý</t>
  </si>
  <si>
    <t>-186757459</t>
  </si>
  <si>
    <t>5961170065</t>
  </si>
  <si>
    <t>Zádržná opěrka proti putování (komplet pro jazky i opornici) S49 R190 pro jazyk přímý</t>
  </si>
  <si>
    <t>1812976734</t>
  </si>
  <si>
    <t>5961170070</t>
  </si>
  <si>
    <t>Zádržná opěrka proti putování (komplet pro jazky i opornici) S49 R300 pro jazyk ohnutý i přímý</t>
  </si>
  <si>
    <t>360189249</t>
  </si>
  <si>
    <t>5961170080</t>
  </si>
  <si>
    <t>Zádržná opěrka proti putování (komplet pro jazky i opornici) S49 R500 pro jazyk ohnutý i přímý</t>
  </si>
  <si>
    <t>-1294240297</t>
  </si>
  <si>
    <t>A.3 - VON (Sborník Správy železnic 2021)</t>
  </si>
  <si>
    <t>033131001</t>
  </si>
  <si>
    <t>Provozní vlivy Organizační zajištění prací při zřizování a udržování BK kolejí a výhybek</t>
  </si>
  <si>
    <t>1656751768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</si>
  <si>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</si>
  <si>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Poznámka k souboru cen:_x000d_
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</si>
  <si>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021311001</t>
  </si>
  <si>
    <t>Průzkumné práce pro opravy Měření kolejnicových profilů elektronicky</t>
  </si>
  <si>
    <t>-2080054062</t>
  </si>
  <si>
    <t>Průzkumné práce pro opravy Měření kolejnicových profilů elektronicky - V ceně jsou započteny náklady na změření profilu kolejnice, jazyka, opornice nebo srdcovky snímačem, zpracování a předání elektronických dat.</t>
  </si>
  <si>
    <t>Poznámka k souboru cen:_x000d_
V ceně jsou započteny náklady na změření profilu kolejnice, jazyka, opornice nebo srdcovky snímačem, zpracování a předání elektronických dat.</t>
  </si>
  <si>
    <t>034111001</t>
  </si>
  <si>
    <t>Další náklady na pracovníky Zákonné příplatky ke mzdě za práci o sobotách, nedělích a státem uznaných svátcích</t>
  </si>
  <si>
    <t>Kč/hod</t>
  </si>
  <si>
    <t>726764381</t>
  </si>
  <si>
    <t>034111011</t>
  </si>
  <si>
    <t>Další náklady na pracovníky Zákonné příplatky ke mzdě za práci v noci</t>
  </si>
  <si>
    <t>43035485</t>
  </si>
  <si>
    <t>A.4 - Přepravy (Sborník Správy železnic 2021)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</si>
  <si>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</si>
  <si>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</t>
  </si>
  <si>
    <t>-672334340</t>
  </si>
  <si>
    <t>Doprava obousměrná (např. dodávek z vlastních zásob zhotovitele nebo objednatele nebo výzisku) mechanizací o nosnosti do 3,5 t elektrosoučástek, montážního materiálu, kameniva, písku, dlažebních kostek, suti, atd.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</si>
  <si>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souboru cen:_x000d_
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</si>
  <si>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kus stroje.</t>
  </si>
  <si>
    <t>9901000900</t>
  </si>
  <si>
    <t>Doprava obousměrná (např. dodávek z vlastních zásob zhotovitele nebo objednatele nebo výzisku) mechanizací o nosnosti do 3,5 t elektrosoučástek, montážního materiálu, kameniva, písku, dlažebních kostek, suti, atd. do 200 km</t>
  </si>
  <si>
    <t>343399015</t>
  </si>
  <si>
    <t>Doprava obousměrná (např. dodávek z vlastních zásob zhotovitele nebo objednatele nebo výzisku) mechanizací o nosnosti do 3,5 t elektrosoučástek, montážního materiálu, kameniva, písku, dlažebních kostek, suti, atd.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</si>
  <si>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9901001100</t>
  </si>
  <si>
    <t>Doprava obousměrná (např. dodávek z vlastních zásob zhotovitele nebo objednatele nebo výzisku) mechanizací o nosnosti do 3,5 t elektrosoučástek, montážního materiálu, kameniva, písku, dlažebních kostek, suti, atd. do 300 km</t>
  </si>
  <si>
    <t>1036888258</t>
  </si>
  <si>
    <t>Doprava obousměrná (např. dodávek z vlastních zásob zhotovitele nebo objednatele nebo výzisku) mechanizací o nosnosti do 3,5 t elektrosoučástek, montážního materiálu, kameniva, písku, dlažebních kostek, suti, atd. do 300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</si>
  <si>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</si>
  <si>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</si>
  <si>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t</t>
  </si>
  <si>
    <t>-18749967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</si>
  <si>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</si>
  <si>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</si>
  <si>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</si>
  <si>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</si>
  <si>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-1111598611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</si>
  <si>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</si>
  <si>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</si>
  <si>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</si>
  <si>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226670205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</si>
  <si>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</si>
  <si>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9902200900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</si>
  <si>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</t>
  </si>
  <si>
    <t>1691433336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</si>
  <si>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</si>
  <si>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9902201100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</si>
  <si>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300 km</t>
  </si>
  <si>
    <t>-1225452319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</si>
  <si>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</si>
  <si>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9902900100</t>
  </si>
  <si>
    <t>Naložení sypanin, drobného kusového materiálu, suti</t>
  </si>
  <si>
    <t>-1712124442</t>
  </si>
  <si>
    <t xml:space="preserve">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</si>
  <si>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Poznámka k souboru cen:_x000d_
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</si>
  <si>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9902900200</t>
  </si>
  <si>
    <t>Naložení objemnějšího kusového materiálu, vybouraných hmot</t>
  </si>
  <si>
    <t>-1375752914</t>
  </si>
  <si>
    <t xml:space="preserve"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</si>
  <si>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9903200100</t>
  </si>
  <si>
    <t>Přeprava mechanizace na místo prováděných prací o hmotnosti přes 12 t přes 50 do 100 km</t>
  </si>
  <si>
    <t>131052947</t>
  </si>
  <si>
    <t xml:space="preserve"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</si>
  <si>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Poznámka k souboru cen:_x000d_
1. Ceny jsou určeny pro dopravu mechanizmů na místo prováděných prací po silnici i po kolejích. 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</si>
  <si>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</si>
  <si>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</si>
  <si>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302614722</t>
  </si>
  <si>
    <t xml:space="preserve"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</si>
</sst>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0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19</v>
      </c>
      <c r="AL7" s="16"/>
      <c r="AM7" s="16"/>
      <c r="AN7" s="21" t="s">
        <v>1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22</v>
      </c>
      <c r="AL8" s="16"/>
      <c r="AM8" s="16"/>
      <c r="AN8" s="27" t="s">
        <v>23</v>
      </c>
      <c r="AO8" s="16"/>
      <c r="AP8" s="16"/>
      <c r="AQ8" s="16"/>
      <c r="AR8" s="14"/>
      <c r="BE8" s="25"/>
      <c r="BS8" s="11" t="s">
        <v>6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25</v>
      </c>
      <c r="AL10" s="16"/>
      <c r="AM10" s="16"/>
      <c r="AN10" s="21" t="s">
        <v>26</v>
      </c>
      <c r="AO10" s="16"/>
      <c r="AP10" s="16"/>
      <c r="AQ10" s="16"/>
      <c r="AR10" s="14"/>
      <c r="BE10" s="25"/>
      <c r="BS10" s="11" t="s">
        <v>27</v>
      </c>
    </row>
    <row r="11" s="1" customFormat="1" ht="18.48" customHeight="1">
      <c r="B11" s="15"/>
      <c r="C11" s="16"/>
      <c r="D11" s="16"/>
      <c r="E11" s="21" t="s">
        <v>28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29</v>
      </c>
      <c r="AL11" s="16"/>
      <c r="AM11" s="16"/>
      <c r="AN11" s="21" t="s">
        <v>30</v>
      </c>
      <c r="AO11" s="16"/>
      <c r="AP11" s="16"/>
      <c r="AQ11" s="16"/>
      <c r="AR11" s="14"/>
      <c r="BE11" s="25"/>
      <c r="BS11" s="11" t="s">
        <v>27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27</v>
      </c>
    </row>
    <row r="13" s="1" customFormat="1" ht="12" customHeight="1">
      <c r="B13" s="15"/>
      <c r="C13" s="16"/>
      <c r="D13" s="26" t="s">
        <v>31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25</v>
      </c>
      <c r="AL13" s="16"/>
      <c r="AM13" s="16"/>
      <c r="AN13" s="28" t="s">
        <v>32</v>
      </c>
      <c r="AO13" s="16"/>
      <c r="AP13" s="16"/>
      <c r="AQ13" s="16"/>
      <c r="AR13" s="14"/>
      <c r="BE13" s="25"/>
      <c r="BS13" s="11" t="s">
        <v>27</v>
      </c>
    </row>
    <row r="14">
      <c r="B14" s="15"/>
      <c r="C14" s="16"/>
      <c r="D14" s="16"/>
      <c r="E14" s="28" t="s">
        <v>32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29</v>
      </c>
      <c r="AL14" s="16"/>
      <c r="AM14" s="16"/>
      <c r="AN14" s="28" t="s">
        <v>32</v>
      </c>
      <c r="AO14" s="16"/>
      <c r="AP14" s="16"/>
      <c r="AQ14" s="16"/>
      <c r="AR14" s="14"/>
      <c r="BE14" s="25"/>
      <c r="BS14" s="11" t="s">
        <v>27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33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34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29</v>
      </c>
      <c r="AL17" s="16"/>
      <c r="AM17" s="16"/>
      <c r="AN17" s="21" t="s">
        <v>1</v>
      </c>
      <c r="AO17" s="16"/>
      <c r="AP17" s="16"/>
      <c r="AQ17" s="16"/>
      <c r="AR17" s="14"/>
      <c r="BE17" s="25"/>
      <c r="BS17" s="11" t="s">
        <v>35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36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37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29</v>
      </c>
      <c r="AL20" s="16"/>
      <c r="AM20" s="16"/>
      <c r="AN20" s="21" t="s">
        <v>1</v>
      </c>
      <c r="AO20" s="16"/>
      <c r="AP20" s="16"/>
      <c r="AQ20" s="16"/>
      <c r="AR20" s="14"/>
      <c r="BE20" s="25"/>
      <c r="BS20" s="11" t="s">
        <v>35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38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16.5" customHeight="1">
      <c r="B23" s="15"/>
      <c r="C23" s="16"/>
      <c r="D23" s="16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40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41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42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43</v>
      </c>
      <c r="E29" s="41"/>
      <c r="F29" s="26" t="s">
        <v>44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45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46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47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48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45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5"/>
    </row>
    <row r="35" s="2" customFormat="1" ht="25.92" customHeight="1">
      <c r="A35" s="32"/>
      <c r="B35" s="33"/>
      <c r="C35" s="46"/>
      <c r="D35" s="47" t="s">
        <v>49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50</v>
      </c>
      <c r="U35" s="48"/>
      <c r="V35" s="48"/>
      <c r="W35" s="48"/>
      <c r="X35" s="50" t="s">
        <v>51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3"/>
      <c r="C49" s="54"/>
      <c r="D49" s="55" t="s">
        <v>52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53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2"/>
      <c r="B60" s="33"/>
      <c r="C60" s="34"/>
      <c r="D60" s="58" t="s">
        <v>54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8" t="s">
        <v>55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8" t="s">
        <v>54</v>
      </c>
      <c r="AI60" s="36"/>
      <c r="AJ60" s="36"/>
      <c r="AK60" s="36"/>
      <c r="AL60" s="36"/>
      <c r="AM60" s="58" t="s">
        <v>55</v>
      </c>
      <c r="AN60" s="36"/>
      <c r="AO60" s="36"/>
      <c r="AP60" s="34"/>
      <c r="AQ60" s="34"/>
      <c r="AR60" s="38"/>
      <c r="BE60" s="32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2"/>
      <c r="B64" s="33"/>
      <c r="C64" s="34"/>
      <c r="D64" s="55" t="s">
        <v>56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57</v>
      </c>
      <c r="AI64" s="59"/>
      <c r="AJ64" s="59"/>
      <c r="AK64" s="59"/>
      <c r="AL64" s="59"/>
      <c r="AM64" s="59"/>
      <c r="AN64" s="59"/>
      <c r="AO64" s="59"/>
      <c r="AP64" s="34"/>
      <c r="AQ64" s="34"/>
      <c r="AR64" s="38"/>
      <c r="BE64" s="32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2"/>
      <c r="B75" s="33"/>
      <c r="C75" s="34"/>
      <c r="D75" s="58" t="s">
        <v>54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8" t="s">
        <v>55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8" t="s">
        <v>54</v>
      </c>
      <c r="AI75" s="36"/>
      <c r="AJ75" s="36"/>
      <c r="AK75" s="36"/>
      <c r="AL75" s="36"/>
      <c r="AM75" s="58" t="s">
        <v>55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8"/>
      <c r="BE77" s="32"/>
    </row>
    <row r="81" s="2" customFormat="1" ht="6.96" customHeight="1">
      <c r="A81" s="32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8"/>
      <c r="BE81" s="32"/>
    </row>
    <row r="82" s="2" customFormat="1" ht="24.96" customHeight="1">
      <c r="A82" s="32"/>
      <c r="B82" s="33"/>
      <c r="C82" s="17" t="s">
        <v>58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4"/>
      <c r="C84" s="26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05/2021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Svařování, navařování, broušení, výměna ocelových součástí výhybek a kolejnic v obvodu ST Karlovy Vary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72" t="str">
        <f>IF(K8="","",K8)</f>
        <v>obvod ST K. Vary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73" t="str">
        <f>IF(AN8= "","",AN8)</f>
        <v>25. 5. 2021</v>
      </c>
      <c r="AN87" s="73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65" t="str">
        <f>IF(E11= "","",E11)</f>
        <v>Správa železnic, s.o.; OŘ ÚNL - ST K. Vary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33</v>
      </c>
      <c r="AJ89" s="34"/>
      <c r="AK89" s="34"/>
      <c r="AL89" s="34"/>
      <c r="AM89" s="74" t="str">
        <f>IF(E17="","",E17)</f>
        <v xml:space="preserve"> </v>
      </c>
      <c r="AN89" s="65"/>
      <c r="AO89" s="65"/>
      <c r="AP89" s="65"/>
      <c r="AQ89" s="34"/>
      <c r="AR89" s="38"/>
      <c r="AS89" s="75" t="s">
        <v>59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2"/>
    </row>
    <row r="90" s="2" customFormat="1" ht="15.15" customHeight="1">
      <c r="A90" s="32"/>
      <c r="B90" s="33"/>
      <c r="C90" s="26" t="s">
        <v>31</v>
      </c>
      <c r="D90" s="34"/>
      <c r="E90" s="34"/>
      <c r="F90" s="34"/>
      <c r="G90" s="34"/>
      <c r="H90" s="34"/>
      <c r="I90" s="34"/>
      <c r="J90" s="34"/>
      <c r="K90" s="34"/>
      <c r="L90" s="65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36</v>
      </c>
      <c r="AJ90" s="34"/>
      <c r="AK90" s="34"/>
      <c r="AL90" s="34"/>
      <c r="AM90" s="74" t="str">
        <f>IF(E20="","",E20)</f>
        <v>Ing. Ondřej Šmejkal</v>
      </c>
      <c r="AN90" s="65"/>
      <c r="AO90" s="65"/>
      <c r="AP90" s="65"/>
      <c r="AQ90" s="34"/>
      <c r="AR90" s="38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2"/>
    </row>
    <row r="92" s="2" customFormat="1" ht="29.28" customHeight="1">
      <c r="A92" s="32"/>
      <c r="B92" s="33"/>
      <c r="C92" s="87" t="s">
        <v>60</v>
      </c>
      <c r="D92" s="88"/>
      <c r="E92" s="88"/>
      <c r="F92" s="88"/>
      <c r="G92" s="88"/>
      <c r="H92" s="89"/>
      <c r="I92" s="90" t="s">
        <v>61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62</v>
      </c>
      <c r="AH92" s="88"/>
      <c r="AI92" s="88"/>
      <c r="AJ92" s="88"/>
      <c r="AK92" s="88"/>
      <c r="AL92" s="88"/>
      <c r="AM92" s="88"/>
      <c r="AN92" s="90" t="s">
        <v>63</v>
      </c>
      <c r="AO92" s="88"/>
      <c r="AP92" s="92"/>
      <c r="AQ92" s="93" t="s">
        <v>64</v>
      </c>
      <c r="AR92" s="38"/>
      <c r="AS92" s="94" t="s">
        <v>65</v>
      </c>
      <c r="AT92" s="95" t="s">
        <v>66</v>
      </c>
      <c r="AU92" s="95" t="s">
        <v>67</v>
      </c>
      <c r="AV92" s="95" t="s">
        <v>68</v>
      </c>
      <c r="AW92" s="95" t="s">
        <v>69</v>
      </c>
      <c r="AX92" s="95" t="s">
        <v>70</v>
      </c>
      <c r="AY92" s="95" t="s">
        <v>71</v>
      </c>
      <c r="AZ92" s="95" t="s">
        <v>72</v>
      </c>
      <c r="BA92" s="95" t="s">
        <v>73</v>
      </c>
      <c r="BB92" s="95" t="s">
        <v>74</v>
      </c>
      <c r="BC92" s="95" t="s">
        <v>75</v>
      </c>
      <c r="BD92" s="96" t="s">
        <v>76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2"/>
    </row>
    <row r="94" s="6" customFormat="1" ht="32.4" customHeight="1">
      <c r="A94" s="6"/>
      <c r="B94" s="100"/>
      <c r="C94" s="101" t="s">
        <v>77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ROUND(SUM(AG95:AG98),2)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ROUND(SUM(AS95:AS98),2)</f>
        <v>0</v>
      </c>
      <c r="AT94" s="108">
        <f>ROUND(SUM(AV94:AW94),2)</f>
        <v>0</v>
      </c>
      <c r="AU94" s="109">
        <f>ROUND(SUM(AU95:AU98),5)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ROUND(SUM(AZ95:AZ98),2)</f>
        <v>0</v>
      </c>
      <c r="BA94" s="108">
        <f>ROUND(SUM(BA95:BA98),2)</f>
        <v>0</v>
      </c>
      <c r="BB94" s="108">
        <f>ROUND(SUM(BB95:BB98),2)</f>
        <v>0</v>
      </c>
      <c r="BC94" s="108">
        <f>ROUND(SUM(BC95:BC98),2)</f>
        <v>0</v>
      </c>
      <c r="BD94" s="110">
        <f>ROUND(SUM(BD95:BD98),2)</f>
        <v>0</v>
      </c>
      <c r="BE94" s="6"/>
      <c r="BS94" s="111" t="s">
        <v>78</v>
      </c>
      <c r="BT94" s="111" t="s">
        <v>79</v>
      </c>
      <c r="BU94" s="112" t="s">
        <v>80</v>
      </c>
      <c r="BV94" s="111" t="s">
        <v>81</v>
      </c>
      <c r="BW94" s="111" t="s">
        <v>5</v>
      </c>
      <c r="BX94" s="111" t="s">
        <v>82</v>
      </c>
      <c r="CL94" s="111" t="s">
        <v>1</v>
      </c>
    </row>
    <row r="95" s="7" customFormat="1" ht="24.75" customHeight="1">
      <c r="A95" s="113" t="s">
        <v>83</v>
      </c>
      <c r="B95" s="114"/>
      <c r="C95" s="115"/>
      <c r="D95" s="116" t="s">
        <v>84</v>
      </c>
      <c r="E95" s="116"/>
      <c r="F95" s="116"/>
      <c r="G95" s="116"/>
      <c r="H95" s="116"/>
      <c r="I95" s="117"/>
      <c r="J95" s="116" t="s">
        <v>85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'A.1 - Ceník prací (Sborní...'!J30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86</v>
      </c>
      <c r="AR95" s="120"/>
      <c r="AS95" s="121">
        <v>0</v>
      </c>
      <c r="AT95" s="122">
        <f>ROUND(SUM(AV95:AW95),2)</f>
        <v>0</v>
      </c>
      <c r="AU95" s="123">
        <f>'A.1 - Ceník prací (Sborní...'!P116</f>
        <v>0</v>
      </c>
      <c r="AV95" s="122">
        <f>'A.1 - Ceník prací (Sborní...'!J33</f>
        <v>0</v>
      </c>
      <c r="AW95" s="122">
        <f>'A.1 - Ceník prací (Sborní...'!J34</f>
        <v>0</v>
      </c>
      <c r="AX95" s="122">
        <f>'A.1 - Ceník prací (Sborní...'!J35</f>
        <v>0</v>
      </c>
      <c r="AY95" s="122">
        <f>'A.1 - Ceník prací (Sborní...'!J36</f>
        <v>0</v>
      </c>
      <c r="AZ95" s="122">
        <f>'A.1 - Ceník prací (Sborní...'!F33</f>
        <v>0</v>
      </c>
      <c r="BA95" s="122">
        <f>'A.1 - Ceník prací (Sborní...'!F34</f>
        <v>0</v>
      </c>
      <c r="BB95" s="122">
        <f>'A.1 - Ceník prací (Sborní...'!F35</f>
        <v>0</v>
      </c>
      <c r="BC95" s="122">
        <f>'A.1 - Ceník prací (Sborní...'!F36</f>
        <v>0</v>
      </c>
      <c r="BD95" s="124">
        <f>'A.1 - Ceník prací (Sborní...'!F37</f>
        <v>0</v>
      </c>
      <c r="BE95" s="7"/>
      <c r="BT95" s="125" t="s">
        <v>87</v>
      </c>
      <c r="BV95" s="125" t="s">
        <v>81</v>
      </c>
      <c r="BW95" s="125" t="s">
        <v>88</v>
      </c>
      <c r="BX95" s="125" t="s">
        <v>5</v>
      </c>
      <c r="CL95" s="125" t="s">
        <v>1</v>
      </c>
      <c r="CM95" s="125" t="s">
        <v>89</v>
      </c>
    </row>
    <row r="96" s="7" customFormat="1" ht="16.5" customHeight="1">
      <c r="A96" s="113" t="s">
        <v>83</v>
      </c>
      <c r="B96" s="114"/>
      <c r="C96" s="115"/>
      <c r="D96" s="116" t="s">
        <v>90</v>
      </c>
      <c r="E96" s="116"/>
      <c r="F96" s="116"/>
      <c r="G96" s="116"/>
      <c r="H96" s="116"/>
      <c r="I96" s="117"/>
      <c r="J96" s="116" t="s">
        <v>91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'A.2 - Materiál (Sborník S...'!J30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86</v>
      </c>
      <c r="AR96" s="120"/>
      <c r="AS96" s="121">
        <v>0</v>
      </c>
      <c r="AT96" s="122">
        <f>ROUND(SUM(AV96:AW96),2)</f>
        <v>0</v>
      </c>
      <c r="AU96" s="123">
        <f>'A.2 - Materiál (Sborník S...'!P116</f>
        <v>0</v>
      </c>
      <c r="AV96" s="122">
        <f>'A.2 - Materiál (Sborník S...'!J33</f>
        <v>0</v>
      </c>
      <c r="AW96" s="122">
        <f>'A.2 - Materiál (Sborník S...'!J34</f>
        <v>0</v>
      </c>
      <c r="AX96" s="122">
        <f>'A.2 - Materiál (Sborník S...'!J35</f>
        <v>0</v>
      </c>
      <c r="AY96" s="122">
        <f>'A.2 - Materiál (Sborník S...'!J36</f>
        <v>0</v>
      </c>
      <c r="AZ96" s="122">
        <f>'A.2 - Materiál (Sborník S...'!F33</f>
        <v>0</v>
      </c>
      <c r="BA96" s="122">
        <f>'A.2 - Materiál (Sborník S...'!F34</f>
        <v>0</v>
      </c>
      <c r="BB96" s="122">
        <f>'A.2 - Materiál (Sborník S...'!F35</f>
        <v>0</v>
      </c>
      <c r="BC96" s="122">
        <f>'A.2 - Materiál (Sborník S...'!F36</f>
        <v>0</v>
      </c>
      <c r="BD96" s="124">
        <f>'A.2 - Materiál (Sborník S...'!F37</f>
        <v>0</v>
      </c>
      <c r="BE96" s="7"/>
      <c r="BT96" s="125" t="s">
        <v>87</v>
      </c>
      <c r="BV96" s="125" t="s">
        <v>81</v>
      </c>
      <c r="BW96" s="125" t="s">
        <v>92</v>
      </c>
      <c r="BX96" s="125" t="s">
        <v>5</v>
      </c>
      <c r="CL96" s="125" t="s">
        <v>1</v>
      </c>
      <c r="CM96" s="125" t="s">
        <v>89</v>
      </c>
    </row>
    <row r="97" s="7" customFormat="1" ht="16.5" customHeight="1">
      <c r="A97" s="113" t="s">
        <v>83</v>
      </c>
      <c r="B97" s="114"/>
      <c r="C97" s="115"/>
      <c r="D97" s="116" t="s">
        <v>93</v>
      </c>
      <c r="E97" s="116"/>
      <c r="F97" s="116"/>
      <c r="G97" s="116"/>
      <c r="H97" s="116"/>
      <c r="I97" s="117"/>
      <c r="J97" s="116" t="s">
        <v>94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'A.3 - VON (Sborník Správy...'!J30</f>
        <v>0</v>
      </c>
      <c r="AH97" s="117"/>
      <c r="AI97" s="117"/>
      <c r="AJ97" s="117"/>
      <c r="AK97" s="117"/>
      <c r="AL97" s="117"/>
      <c r="AM97" s="117"/>
      <c r="AN97" s="118">
        <f>SUM(AG97,AT97)</f>
        <v>0</v>
      </c>
      <c r="AO97" s="117"/>
      <c r="AP97" s="117"/>
      <c r="AQ97" s="119" t="s">
        <v>86</v>
      </c>
      <c r="AR97" s="120"/>
      <c r="AS97" s="121">
        <v>0</v>
      </c>
      <c r="AT97" s="122">
        <f>ROUND(SUM(AV97:AW97),2)</f>
        <v>0</v>
      </c>
      <c r="AU97" s="123">
        <f>'A.3 - VON (Sborník Správy...'!P116</f>
        <v>0</v>
      </c>
      <c r="AV97" s="122">
        <f>'A.3 - VON (Sborník Správy...'!J33</f>
        <v>0</v>
      </c>
      <c r="AW97" s="122">
        <f>'A.3 - VON (Sborník Správy...'!J34</f>
        <v>0</v>
      </c>
      <c r="AX97" s="122">
        <f>'A.3 - VON (Sborník Správy...'!J35</f>
        <v>0</v>
      </c>
      <c r="AY97" s="122">
        <f>'A.3 - VON (Sborník Správy...'!J36</f>
        <v>0</v>
      </c>
      <c r="AZ97" s="122">
        <f>'A.3 - VON (Sborník Správy...'!F33</f>
        <v>0</v>
      </c>
      <c r="BA97" s="122">
        <f>'A.3 - VON (Sborník Správy...'!F34</f>
        <v>0</v>
      </c>
      <c r="BB97" s="122">
        <f>'A.3 - VON (Sborník Správy...'!F35</f>
        <v>0</v>
      </c>
      <c r="BC97" s="122">
        <f>'A.3 - VON (Sborník Správy...'!F36</f>
        <v>0</v>
      </c>
      <c r="BD97" s="124">
        <f>'A.3 - VON (Sborník Správy...'!F37</f>
        <v>0</v>
      </c>
      <c r="BE97" s="7"/>
      <c r="BT97" s="125" t="s">
        <v>87</v>
      </c>
      <c r="BV97" s="125" t="s">
        <v>81</v>
      </c>
      <c r="BW97" s="125" t="s">
        <v>95</v>
      </c>
      <c r="BX97" s="125" t="s">
        <v>5</v>
      </c>
      <c r="CL97" s="125" t="s">
        <v>1</v>
      </c>
      <c r="CM97" s="125" t="s">
        <v>89</v>
      </c>
    </row>
    <row r="98" s="7" customFormat="1" ht="16.5" customHeight="1">
      <c r="A98" s="113" t="s">
        <v>83</v>
      </c>
      <c r="B98" s="114"/>
      <c r="C98" s="115"/>
      <c r="D98" s="116" t="s">
        <v>96</v>
      </c>
      <c r="E98" s="116"/>
      <c r="F98" s="116"/>
      <c r="G98" s="116"/>
      <c r="H98" s="116"/>
      <c r="I98" s="117"/>
      <c r="J98" s="116" t="s">
        <v>97</v>
      </c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8">
        <f>'A.4 - Přepravy (Sborník S...'!J30</f>
        <v>0</v>
      </c>
      <c r="AH98" s="117"/>
      <c r="AI98" s="117"/>
      <c r="AJ98" s="117"/>
      <c r="AK98" s="117"/>
      <c r="AL98" s="117"/>
      <c r="AM98" s="117"/>
      <c r="AN98" s="118">
        <f>SUM(AG98,AT98)</f>
        <v>0</v>
      </c>
      <c r="AO98" s="117"/>
      <c r="AP98" s="117"/>
      <c r="AQ98" s="119" t="s">
        <v>86</v>
      </c>
      <c r="AR98" s="120"/>
      <c r="AS98" s="126">
        <v>0</v>
      </c>
      <c r="AT98" s="127">
        <f>ROUND(SUM(AV98:AW98),2)</f>
        <v>0</v>
      </c>
      <c r="AU98" s="128">
        <f>'A.4 - Přepravy (Sborník S...'!P116</f>
        <v>0</v>
      </c>
      <c r="AV98" s="127">
        <f>'A.4 - Přepravy (Sborník S...'!J33</f>
        <v>0</v>
      </c>
      <c r="AW98" s="127">
        <f>'A.4 - Přepravy (Sborník S...'!J34</f>
        <v>0</v>
      </c>
      <c r="AX98" s="127">
        <f>'A.4 - Přepravy (Sborník S...'!J35</f>
        <v>0</v>
      </c>
      <c r="AY98" s="127">
        <f>'A.4 - Přepravy (Sborník S...'!J36</f>
        <v>0</v>
      </c>
      <c r="AZ98" s="127">
        <f>'A.4 - Přepravy (Sborník S...'!F33</f>
        <v>0</v>
      </c>
      <c r="BA98" s="127">
        <f>'A.4 - Přepravy (Sborník S...'!F34</f>
        <v>0</v>
      </c>
      <c r="BB98" s="127">
        <f>'A.4 - Přepravy (Sborník S...'!F35</f>
        <v>0</v>
      </c>
      <c r="BC98" s="127">
        <f>'A.4 - Přepravy (Sborník S...'!F36</f>
        <v>0</v>
      </c>
      <c r="BD98" s="129">
        <f>'A.4 - Přepravy (Sborník S...'!F37</f>
        <v>0</v>
      </c>
      <c r="BE98" s="7"/>
      <c r="BT98" s="125" t="s">
        <v>87</v>
      </c>
      <c r="BV98" s="125" t="s">
        <v>81</v>
      </c>
      <c r="BW98" s="125" t="s">
        <v>98</v>
      </c>
      <c r="BX98" s="125" t="s">
        <v>5</v>
      </c>
      <c r="CL98" s="125" t="s">
        <v>1</v>
      </c>
      <c r="CM98" s="125" t="s">
        <v>89</v>
      </c>
    </row>
    <row r="99" s="2" customFormat="1" ht="30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8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  <row r="100" s="2" customFormat="1" ht="6.96" customHeight="1">
      <c r="A100" s="32"/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38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</sheetData>
  <sheetProtection sheet="1" formatColumns="0" formatRows="0" objects="1" scenarios="1" spinCount="100000" saltValue="66wErH4XI2dvSA8oByazHC8bjKkIgQnRST9kUQ7FkDaVgSn08uTskP6nbAiMRo876jyWRhciTlnd9ilg7rfxPA==" hashValue="tUg6sECgoOr/e7boioQdqzl3AWhgBdoLaisinQsvMi/7vRX6S68BGCjUsRCjzihJz1MbZ4uvtcly1u0GoOkIuw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A.1 - Ceník prací (Sborní...'!C2" display="/"/>
    <hyperlink ref="A96" location="'A.2 - Materiál (Sborník S...'!C2" display="/"/>
    <hyperlink ref="A97" location="'A.3 - VON (Sborník Správy...'!C2" display="/"/>
    <hyperlink ref="A98" location="'A.4 - Přepravy (Sborník 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88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89</v>
      </c>
    </row>
    <row r="4" hidden="1" s="1" customFormat="1" ht="24.96" customHeight="1">
      <c r="B4" s="14"/>
      <c r="D4" s="132" t="s">
        <v>99</v>
      </c>
      <c r="L4" s="14"/>
      <c r="M4" s="133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34" t="s">
        <v>16</v>
      </c>
      <c r="L6" s="14"/>
    </row>
    <row r="7" hidden="1" s="1" customFormat="1" ht="26.25" customHeight="1">
      <c r="B7" s="14"/>
      <c r="E7" s="135" t="str">
        <f>'Rekapitulace stavby'!K6</f>
        <v>Svařování, navařování, broušení, výměna ocelových součástí výhybek a kolejnic v obvodu ST Karlovy Vary</v>
      </c>
      <c r="F7" s="134"/>
      <c r="G7" s="134"/>
      <c r="H7" s="134"/>
      <c r="L7" s="14"/>
    </row>
    <row r="8" hidden="1" s="2" customFormat="1" ht="12" customHeight="1">
      <c r="A8" s="32"/>
      <c r="B8" s="38"/>
      <c r="C8" s="32"/>
      <c r="D8" s="134" t="s">
        <v>100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6" t="s">
        <v>101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25. 5. 2021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7" t="s">
        <v>28</v>
      </c>
      <c r="F15" s="32"/>
      <c r="G15" s="32"/>
      <c r="H15" s="32"/>
      <c r="I15" s="134" t="s">
        <v>29</v>
      </c>
      <c r="J15" s="137" t="s">
        <v>30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34" t="s">
        <v>31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29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34" t="s">
        <v>33</v>
      </c>
      <c r="E20" s="32"/>
      <c r="F20" s="32"/>
      <c r="G20" s="32"/>
      <c r="H20" s="32"/>
      <c r="I20" s="134" t="s">
        <v>25</v>
      </c>
      <c r="J20" s="137" t="s">
        <v>1</v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7" t="s">
        <v>34</v>
      </c>
      <c r="F21" s="32"/>
      <c r="G21" s="32"/>
      <c r="H21" s="32"/>
      <c r="I21" s="134" t="s">
        <v>29</v>
      </c>
      <c r="J21" s="137" t="s">
        <v>1</v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34" t="s">
        <v>36</v>
      </c>
      <c r="E23" s="32"/>
      <c r="F23" s="32"/>
      <c r="G23" s="32"/>
      <c r="H23" s="32"/>
      <c r="I23" s="134" t="s">
        <v>25</v>
      </c>
      <c r="J23" s="137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7" t="s">
        <v>37</v>
      </c>
      <c r="F24" s="32"/>
      <c r="G24" s="32"/>
      <c r="H24" s="32"/>
      <c r="I24" s="134" t="s">
        <v>29</v>
      </c>
      <c r="J24" s="137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34" t="s">
        <v>38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4" t="s">
        <v>39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6" t="s">
        <v>41</v>
      </c>
      <c r="G32" s="32"/>
      <c r="H32" s="32"/>
      <c r="I32" s="146" t="s">
        <v>40</v>
      </c>
      <c r="J32" s="146" t="s">
        <v>42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43</v>
      </c>
      <c r="E33" s="134" t="s">
        <v>44</v>
      </c>
      <c r="F33" s="148">
        <f>ROUND((SUM(BE116:BE700)),  2)</f>
        <v>0</v>
      </c>
      <c r="G33" s="32"/>
      <c r="H33" s="32"/>
      <c r="I33" s="149">
        <v>0.20999999999999999</v>
      </c>
      <c r="J33" s="148">
        <f>ROUND(((SUM(BE116:BE700))*I33),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34" t="s">
        <v>45</v>
      </c>
      <c r="F34" s="148">
        <f>ROUND((SUM(BF116:BF700)),  2)</f>
        <v>0</v>
      </c>
      <c r="G34" s="32"/>
      <c r="H34" s="32"/>
      <c r="I34" s="149">
        <v>0.14999999999999999</v>
      </c>
      <c r="J34" s="148">
        <f>ROUND(((SUM(BF116:BF700))*I34),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46</v>
      </c>
      <c r="F35" s="148">
        <f>ROUND((SUM(BG116:BG700)),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47</v>
      </c>
      <c r="F36" s="148">
        <f>ROUND((SUM(BH116:BH700)),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48</v>
      </c>
      <c r="F37" s="148">
        <f>ROUND((SUM(BI116:BI700)),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1" customFormat="1" ht="14.4" customHeight="1">
      <c r="B41" s="14"/>
      <c r="L41" s="14"/>
    </row>
    <row r="42" hidden="1" s="1" customFormat="1" ht="14.4" customHeight="1">
      <c r="B42" s="14"/>
      <c r="L42" s="14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57" t="s">
        <v>52</v>
      </c>
      <c r="E50" s="158"/>
      <c r="F50" s="158"/>
      <c r="G50" s="157" t="s">
        <v>53</v>
      </c>
      <c r="H50" s="158"/>
      <c r="I50" s="158"/>
      <c r="J50" s="158"/>
      <c r="K50" s="158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59" t="s">
        <v>54</v>
      </c>
      <c r="E61" s="160"/>
      <c r="F61" s="161" t="s">
        <v>55</v>
      </c>
      <c r="G61" s="159" t="s">
        <v>54</v>
      </c>
      <c r="H61" s="160"/>
      <c r="I61" s="160"/>
      <c r="J61" s="162" t="s">
        <v>55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57" t="s">
        <v>56</v>
      </c>
      <c r="E65" s="163"/>
      <c r="F65" s="163"/>
      <c r="G65" s="157" t="s">
        <v>57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59" t="s">
        <v>54</v>
      </c>
      <c r="E76" s="160"/>
      <c r="F76" s="161" t="s">
        <v>55</v>
      </c>
      <c r="G76" s="159" t="s">
        <v>54</v>
      </c>
      <c r="H76" s="160"/>
      <c r="I76" s="160"/>
      <c r="J76" s="162" t="s">
        <v>55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hidden="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hidden="1" s="2" customFormat="1" ht="24.96" customHeight="1">
      <c r="A82" s="32"/>
      <c r="B82" s="33"/>
      <c r="C82" s="17" t="s">
        <v>102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hidden="1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hidden="1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hidden="1" s="2" customFormat="1" ht="26.25" customHeight="1">
      <c r="A85" s="32"/>
      <c r="B85" s="33"/>
      <c r="C85" s="34"/>
      <c r="D85" s="34"/>
      <c r="E85" s="168" t="str">
        <f>E7</f>
        <v>Svařování, navařování, broušení, výměna ocelových součástí výhybek a kolejnic v obvodu ST Karlovy Vary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hidden="1" s="2" customFormat="1" ht="12" customHeight="1">
      <c r="A86" s="32"/>
      <c r="B86" s="33"/>
      <c r="C86" s="26" t="s">
        <v>100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hidden="1" s="2" customFormat="1" ht="16.5" customHeight="1">
      <c r="A87" s="32"/>
      <c r="B87" s="33"/>
      <c r="C87" s="34"/>
      <c r="D87" s="34"/>
      <c r="E87" s="70" t="str">
        <f>E9</f>
        <v>A.1 - Ceník prací (Sborník Správy železnic 2021)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hidden="1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hidden="1" s="2" customFormat="1" ht="12" customHeight="1">
      <c r="A89" s="32"/>
      <c r="B89" s="33"/>
      <c r="C89" s="26" t="s">
        <v>20</v>
      </c>
      <c r="D89" s="34"/>
      <c r="E89" s="34"/>
      <c r="F89" s="21" t="str">
        <f>F12</f>
        <v>obvod ST K. Vary</v>
      </c>
      <c r="G89" s="34"/>
      <c r="H89" s="34"/>
      <c r="I89" s="26" t="s">
        <v>22</v>
      </c>
      <c r="J89" s="73" t="str">
        <f>IF(J12="","",J12)</f>
        <v>25. 5. 2021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hidden="1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hidden="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 s.o.; OŘ ÚNL - ST K. Vary</v>
      </c>
      <c r="G91" s="34"/>
      <c r="H91" s="34"/>
      <c r="I91" s="26" t="s">
        <v>33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hidden="1" s="2" customFormat="1" ht="15.15" customHeight="1">
      <c r="A92" s="32"/>
      <c r="B92" s="33"/>
      <c r="C92" s="26" t="s">
        <v>31</v>
      </c>
      <c r="D92" s="34"/>
      <c r="E92" s="34"/>
      <c r="F92" s="21" t="str">
        <f>IF(E18="","",E18)</f>
        <v>Vyplň údaj</v>
      </c>
      <c r="G92" s="34"/>
      <c r="H92" s="34"/>
      <c r="I92" s="26" t="s">
        <v>36</v>
      </c>
      <c r="J92" s="30" t="str">
        <f>E24</f>
        <v>Ing. Ondřej Šmejkal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hidden="1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hidden="1" s="2" customFormat="1" ht="29.28" customHeight="1">
      <c r="A94" s="32"/>
      <c r="B94" s="33"/>
      <c r="C94" s="169" t="s">
        <v>103</v>
      </c>
      <c r="D94" s="170"/>
      <c r="E94" s="170"/>
      <c r="F94" s="170"/>
      <c r="G94" s="170"/>
      <c r="H94" s="170"/>
      <c r="I94" s="170"/>
      <c r="J94" s="171" t="s">
        <v>104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hidden="1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hidden="1" s="2" customFormat="1" ht="22.8" customHeight="1">
      <c r="A96" s="32"/>
      <c r="B96" s="33"/>
      <c r="C96" s="172" t="s">
        <v>105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106</v>
      </c>
    </row>
    <row r="97" hidden="1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hidden="1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hidden="1"/>
    <row r="100" hidden="1"/>
    <row r="101" hidden="1"/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107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26.25" customHeight="1">
      <c r="A106" s="32"/>
      <c r="B106" s="33"/>
      <c r="C106" s="34"/>
      <c r="D106" s="34"/>
      <c r="E106" s="168" t="str">
        <f>E7</f>
        <v>Svařování, navařování, broušení, výměna ocelových součástí výhybek a kolejnic v obvodu ST Karlovy Vary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100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A.1 - Ceník prací (Sborník Správy železnic 2021)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>obvod ST K. Vary</v>
      </c>
      <c r="G110" s="34"/>
      <c r="H110" s="34"/>
      <c r="I110" s="26" t="s">
        <v>22</v>
      </c>
      <c r="J110" s="73" t="str">
        <f>IF(J12="","",J12)</f>
        <v>25. 5. 2021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 s.o.; OŘ ÚNL - ST K. Vary</v>
      </c>
      <c r="G112" s="34"/>
      <c r="H112" s="34"/>
      <c r="I112" s="26" t="s">
        <v>33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31</v>
      </c>
      <c r="D113" s="34"/>
      <c r="E113" s="34"/>
      <c r="F113" s="21" t="str">
        <f>IF(E18="","",E18)</f>
        <v>Vyplň údaj</v>
      </c>
      <c r="G113" s="34"/>
      <c r="H113" s="34"/>
      <c r="I113" s="26" t="s">
        <v>36</v>
      </c>
      <c r="J113" s="30" t="str">
        <f>E24</f>
        <v>Ing. Ondřej Šmejkal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108</v>
      </c>
      <c r="D115" s="176" t="s">
        <v>64</v>
      </c>
      <c r="E115" s="176" t="s">
        <v>60</v>
      </c>
      <c r="F115" s="176" t="s">
        <v>61</v>
      </c>
      <c r="G115" s="176" t="s">
        <v>109</v>
      </c>
      <c r="H115" s="176" t="s">
        <v>110</v>
      </c>
      <c r="I115" s="176" t="s">
        <v>111</v>
      </c>
      <c r="J115" s="176" t="s">
        <v>104</v>
      </c>
      <c r="K115" s="177" t="s">
        <v>112</v>
      </c>
      <c r="L115" s="178"/>
      <c r="M115" s="94" t="s">
        <v>1</v>
      </c>
      <c r="N115" s="95" t="s">
        <v>43</v>
      </c>
      <c r="O115" s="95" t="s">
        <v>113</v>
      </c>
      <c r="P115" s="95" t="s">
        <v>114</v>
      </c>
      <c r="Q115" s="95" t="s">
        <v>115</v>
      </c>
      <c r="R115" s="95" t="s">
        <v>116</v>
      </c>
      <c r="S115" s="95" t="s">
        <v>117</v>
      </c>
      <c r="T115" s="96" t="s">
        <v>118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119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SUM(P117:P700)</f>
        <v>0</v>
      </c>
      <c r="Q116" s="98"/>
      <c r="R116" s="181">
        <f>SUM(R117:R700)</f>
        <v>0</v>
      </c>
      <c r="S116" s="98"/>
      <c r="T116" s="182">
        <f>SUM(T117:T700)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78</v>
      </c>
      <c r="AU116" s="11" t="s">
        <v>106</v>
      </c>
      <c r="BK116" s="183">
        <f>SUM(BK117:BK700)</f>
        <v>0</v>
      </c>
    </row>
    <row r="117" s="2" customFormat="1">
      <c r="A117" s="32"/>
      <c r="B117" s="33"/>
      <c r="C117" s="184" t="s">
        <v>87</v>
      </c>
      <c r="D117" s="184" t="s">
        <v>120</v>
      </c>
      <c r="E117" s="185" t="s">
        <v>121</v>
      </c>
      <c r="F117" s="186" t="s">
        <v>122</v>
      </c>
      <c r="G117" s="187" t="s">
        <v>123</v>
      </c>
      <c r="H117" s="188">
        <v>500</v>
      </c>
      <c r="I117" s="189"/>
      <c r="J117" s="190">
        <f>ROUND(I117*H117,2)</f>
        <v>0</v>
      </c>
      <c r="K117" s="186" t="s">
        <v>124</v>
      </c>
      <c r="L117" s="38"/>
      <c r="M117" s="191" t="s">
        <v>1</v>
      </c>
      <c r="N117" s="192" t="s">
        <v>44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125</v>
      </c>
      <c r="AT117" s="195" t="s">
        <v>120</v>
      </c>
      <c r="AU117" s="195" t="s">
        <v>79</v>
      </c>
      <c r="AY117" s="11" t="s">
        <v>126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87</v>
      </c>
      <c r="BK117" s="196">
        <f>ROUND(I117*H117,2)</f>
        <v>0</v>
      </c>
      <c r="BL117" s="11" t="s">
        <v>125</v>
      </c>
      <c r="BM117" s="195" t="s">
        <v>127</v>
      </c>
    </row>
    <row r="118" s="2" customFormat="1">
      <c r="A118" s="32"/>
      <c r="B118" s="33"/>
      <c r="C118" s="34"/>
      <c r="D118" s="197" t="s">
        <v>128</v>
      </c>
      <c r="E118" s="34"/>
      <c r="F118" s="198" t="s">
        <v>129</v>
      </c>
      <c r="G118" s="34"/>
      <c r="H118" s="34"/>
      <c r="I118" s="199"/>
      <c r="J118" s="34"/>
      <c r="K118" s="34"/>
      <c r="L118" s="38"/>
      <c r="M118" s="200"/>
      <c r="N118" s="201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128</v>
      </c>
      <c r="AU118" s="11" t="s">
        <v>79</v>
      </c>
    </row>
    <row r="119" s="2" customFormat="1">
      <c r="A119" s="32"/>
      <c r="B119" s="33"/>
      <c r="C119" s="34"/>
      <c r="D119" s="197" t="s">
        <v>130</v>
      </c>
      <c r="E119" s="34"/>
      <c r="F119" s="202" t="s">
        <v>131</v>
      </c>
      <c r="G119" s="34"/>
      <c r="H119" s="34"/>
      <c r="I119" s="199"/>
      <c r="J119" s="34"/>
      <c r="K119" s="34"/>
      <c r="L119" s="38"/>
      <c r="M119" s="200"/>
      <c r="N119" s="201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130</v>
      </c>
      <c r="AU119" s="11" t="s">
        <v>79</v>
      </c>
    </row>
    <row r="120" s="2" customFormat="1">
      <c r="A120" s="32"/>
      <c r="B120" s="33"/>
      <c r="C120" s="34"/>
      <c r="D120" s="197" t="s">
        <v>132</v>
      </c>
      <c r="E120" s="34"/>
      <c r="F120" s="202" t="s">
        <v>133</v>
      </c>
      <c r="G120" s="34"/>
      <c r="H120" s="34"/>
      <c r="I120" s="199"/>
      <c r="J120" s="34"/>
      <c r="K120" s="34"/>
      <c r="L120" s="38"/>
      <c r="M120" s="200"/>
      <c r="N120" s="201"/>
      <c r="O120" s="85"/>
      <c r="P120" s="85"/>
      <c r="Q120" s="85"/>
      <c r="R120" s="85"/>
      <c r="S120" s="85"/>
      <c r="T120" s="86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132</v>
      </c>
      <c r="AU120" s="11" t="s">
        <v>79</v>
      </c>
    </row>
    <row r="121" s="2" customFormat="1">
      <c r="A121" s="32"/>
      <c r="B121" s="33"/>
      <c r="C121" s="184" t="s">
        <v>89</v>
      </c>
      <c r="D121" s="184" t="s">
        <v>120</v>
      </c>
      <c r="E121" s="185" t="s">
        <v>134</v>
      </c>
      <c r="F121" s="186" t="s">
        <v>135</v>
      </c>
      <c r="G121" s="187" t="s">
        <v>123</v>
      </c>
      <c r="H121" s="188">
        <v>500</v>
      </c>
      <c r="I121" s="189"/>
      <c r="J121" s="190">
        <f>ROUND(I121*H121,2)</f>
        <v>0</v>
      </c>
      <c r="K121" s="186" t="s">
        <v>124</v>
      </c>
      <c r="L121" s="38"/>
      <c r="M121" s="191" t="s">
        <v>1</v>
      </c>
      <c r="N121" s="192" t="s">
        <v>44</v>
      </c>
      <c r="O121" s="85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5" t="s">
        <v>125</v>
      </c>
      <c r="AT121" s="195" t="s">
        <v>120</v>
      </c>
      <c r="AU121" s="195" t="s">
        <v>79</v>
      </c>
      <c r="AY121" s="11" t="s">
        <v>126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1" t="s">
        <v>87</v>
      </c>
      <c r="BK121" s="196">
        <f>ROUND(I121*H121,2)</f>
        <v>0</v>
      </c>
      <c r="BL121" s="11" t="s">
        <v>125</v>
      </c>
      <c r="BM121" s="195" t="s">
        <v>136</v>
      </c>
    </row>
    <row r="122" s="2" customFormat="1">
      <c r="A122" s="32"/>
      <c r="B122" s="33"/>
      <c r="C122" s="34"/>
      <c r="D122" s="197" t="s">
        <v>128</v>
      </c>
      <c r="E122" s="34"/>
      <c r="F122" s="198" t="s">
        <v>137</v>
      </c>
      <c r="G122" s="34"/>
      <c r="H122" s="34"/>
      <c r="I122" s="199"/>
      <c r="J122" s="34"/>
      <c r="K122" s="34"/>
      <c r="L122" s="38"/>
      <c r="M122" s="200"/>
      <c r="N122" s="201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128</v>
      </c>
      <c r="AU122" s="11" t="s">
        <v>79</v>
      </c>
    </row>
    <row r="123" s="2" customFormat="1">
      <c r="A123" s="32"/>
      <c r="B123" s="33"/>
      <c r="C123" s="34"/>
      <c r="D123" s="197" t="s">
        <v>130</v>
      </c>
      <c r="E123" s="34"/>
      <c r="F123" s="202" t="s">
        <v>131</v>
      </c>
      <c r="G123" s="34"/>
      <c r="H123" s="34"/>
      <c r="I123" s="199"/>
      <c r="J123" s="34"/>
      <c r="K123" s="34"/>
      <c r="L123" s="38"/>
      <c r="M123" s="200"/>
      <c r="N123" s="201"/>
      <c r="O123" s="85"/>
      <c r="P123" s="85"/>
      <c r="Q123" s="85"/>
      <c r="R123" s="85"/>
      <c r="S123" s="85"/>
      <c r="T123" s="86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1" t="s">
        <v>130</v>
      </c>
      <c r="AU123" s="11" t="s">
        <v>79</v>
      </c>
    </row>
    <row r="124" s="2" customFormat="1">
      <c r="A124" s="32"/>
      <c r="B124" s="33"/>
      <c r="C124" s="34"/>
      <c r="D124" s="197" t="s">
        <v>132</v>
      </c>
      <c r="E124" s="34"/>
      <c r="F124" s="202" t="s">
        <v>133</v>
      </c>
      <c r="G124" s="34"/>
      <c r="H124" s="34"/>
      <c r="I124" s="199"/>
      <c r="J124" s="34"/>
      <c r="K124" s="34"/>
      <c r="L124" s="38"/>
      <c r="M124" s="200"/>
      <c r="N124" s="201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132</v>
      </c>
      <c r="AU124" s="11" t="s">
        <v>79</v>
      </c>
    </row>
    <row r="125" s="2" customFormat="1" ht="21.75" customHeight="1">
      <c r="A125" s="32"/>
      <c r="B125" s="33"/>
      <c r="C125" s="184" t="s">
        <v>138</v>
      </c>
      <c r="D125" s="184" t="s">
        <v>120</v>
      </c>
      <c r="E125" s="185" t="s">
        <v>139</v>
      </c>
      <c r="F125" s="186" t="s">
        <v>140</v>
      </c>
      <c r="G125" s="187" t="s">
        <v>123</v>
      </c>
      <c r="H125" s="188">
        <v>500</v>
      </c>
      <c r="I125" s="189"/>
      <c r="J125" s="190">
        <f>ROUND(I125*H125,2)</f>
        <v>0</v>
      </c>
      <c r="K125" s="186" t="s">
        <v>124</v>
      </c>
      <c r="L125" s="38"/>
      <c r="M125" s="191" t="s">
        <v>1</v>
      </c>
      <c r="N125" s="192" t="s">
        <v>44</v>
      </c>
      <c r="O125" s="85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5" t="s">
        <v>125</v>
      </c>
      <c r="AT125" s="195" t="s">
        <v>120</v>
      </c>
      <c r="AU125" s="195" t="s">
        <v>79</v>
      </c>
      <c r="AY125" s="11" t="s">
        <v>126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1" t="s">
        <v>87</v>
      </c>
      <c r="BK125" s="196">
        <f>ROUND(I125*H125,2)</f>
        <v>0</v>
      </c>
      <c r="BL125" s="11" t="s">
        <v>125</v>
      </c>
      <c r="BM125" s="195" t="s">
        <v>141</v>
      </c>
    </row>
    <row r="126" s="2" customFormat="1">
      <c r="A126" s="32"/>
      <c r="B126" s="33"/>
      <c r="C126" s="34"/>
      <c r="D126" s="197" t="s">
        <v>128</v>
      </c>
      <c r="E126" s="34"/>
      <c r="F126" s="198" t="s">
        <v>142</v>
      </c>
      <c r="G126" s="34"/>
      <c r="H126" s="34"/>
      <c r="I126" s="199"/>
      <c r="J126" s="34"/>
      <c r="K126" s="34"/>
      <c r="L126" s="38"/>
      <c r="M126" s="200"/>
      <c r="N126" s="201"/>
      <c r="O126" s="85"/>
      <c r="P126" s="85"/>
      <c r="Q126" s="85"/>
      <c r="R126" s="85"/>
      <c r="S126" s="85"/>
      <c r="T126" s="86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1" t="s">
        <v>128</v>
      </c>
      <c r="AU126" s="11" t="s">
        <v>79</v>
      </c>
    </row>
    <row r="127" s="2" customFormat="1">
      <c r="A127" s="32"/>
      <c r="B127" s="33"/>
      <c r="C127" s="34"/>
      <c r="D127" s="197" t="s">
        <v>130</v>
      </c>
      <c r="E127" s="34"/>
      <c r="F127" s="202" t="s">
        <v>131</v>
      </c>
      <c r="G127" s="34"/>
      <c r="H127" s="34"/>
      <c r="I127" s="199"/>
      <c r="J127" s="34"/>
      <c r="K127" s="34"/>
      <c r="L127" s="38"/>
      <c r="M127" s="200"/>
      <c r="N127" s="201"/>
      <c r="O127" s="85"/>
      <c r="P127" s="85"/>
      <c r="Q127" s="85"/>
      <c r="R127" s="85"/>
      <c r="S127" s="85"/>
      <c r="T127" s="86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1" t="s">
        <v>130</v>
      </c>
      <c r="AU127" s="11" t="s">
        <v>79</v>
      </c>
    </row>
    <row r="128" s="2" customFormat="1">
      <c r="A128" s="32"/>
      <c r="B128" s="33"/>
      <c r="C128" s="34"/>
      <c r="D128" s="197" t="s">
        <v>132</v>
      </c>
      <c r="E128" s="34"/>
      <c r="F128" s="202" t="s">
        <v>133</v>
      </c>
      <c r="G128" s="34"/>
      <c r="H128" s="34"/>
      <c r="I128" s="199"/>
      <c r="J128" s="34"/>
      <c r="K128" s="34"/>
      <c r="L128" s="38"/>
      <c r="M128" s="200"/>
      <c r="N128" s="201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132</v>
      </c>
      <c r="AU128" s="11" t="s">
        <v>79</v>
      </c>
    </row>
    <row r="129" s="2" customFormat="1" ht="21.75" customHeight="1">
      <c r="A129" s="32"/>
      <c r="B129" s="33"/>
      <c r="C129" s="184" t="s">
        <v>125</v>
      </c>
      <c r="D129" s="184" t="s">
        <v>120</v>
      </c>
      <c r="E129" s="185" t="s">
        <v>143</v>
      </c>
      <c r="F129" s="186" t="s">
        <v>144</v>
      </c>
      <c r="G129" s="187" t="s">
        <v>123</v>
      </c>
      <c r="H129" s="188">
        <v>100</v>
      </c>
      <c r="I129" s="189"/>
      <c r="J129" s="190">
        <f>ROUND(I129*H129,2)</f>
        <v>0</v>
      </c>
      <c r="K129" s="186" t="s">
        <v>124</v>
      </c>
      <c r="L129" s="38"/>
      <c r="M129" s="191" t="s">
        <v>1</v>
      </c>
      <c r="N129" s="192" t="s">
        <v>44</v>
      </c>
      <c r="O129" s="85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5" t="s">
        <v>125</v>
      </c>
      <c r="AT129" s="195" t="s">
        <v>120</v>
      </c>
      <c r="AU129" s="195" t="s">
        <v>79</v>
      </c>
      <c r="AY129" s="11" t="s">
        <v>126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1" t="s">
        <v>87</v>
      </c>
      <c r="BK129" s="196">
        <f>ROUND(I129*H129,2)</f>
        <v>0</v>
      </c>
      <c r="BL129" s="11" t="s">
        <v>125</v>
      </c>
      <c r="BM129" s="195" t="s">
        <v>145</v>
      </c>
    </row>
    <row r="130" s="2" customFormat="1">
      <c r="A130" s="32"/>
      <c r="B130" s="33"/>
      <c r="C130" s="34"/>
      <c r="D130" s="197" t="s">
        <v>128</v>
      </c>
      <c r="E130" s="34"/>
      <c r="F130" s="198" t="s">
        <v>146</v>
      </c>
      <c r="G130" s="34"/>
      <c r="H130" s="34"/>
      <c r="I130" s="199"/>
      <c r="J130" s="34"/>
      <c r="K130" s="34"/>
      <c r="L130" s="38"/>
      <c r="M130" s="200"/>
      <c r="N130" s="201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128</v>
      </c>
      <c r="AU130" s="11" t="s">
        <v>79</v>
      </c>
    </row>
    <row r="131" s="2" customFormat="1">
      <c r="A131" s="32"/>
      <c r="B131" s="33"/>
      <c r="C131" s="34"/>
      <c r="D131" s="197" t="s">
        <v>130</v>
      </c>
      <c r="E131" s="34"/>
      <c r="F131" s="202" t="s">
        <v>131</v>
      </c>
      <c r="G131" s="34"/>
      <c r="H131" s="34"/>
      <c r="I131" s="199"/>
      <c r="J131" s="34"/>
      <c r="K131" s="34"/>
      <c r="L131" s="38"/>
      <c r="M131" s="200"/>
      <c r="N131" s="201"/>
      <c r="O131" s="85"/>
      <c r="P131" s="85"/>
      <c r="Q131" s="85"/>
      <c r="R131" s="85"/>
      <c r="S131" s="85"/>
      <c r="T131" s="86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1" t="s">
        <v>130</v>
      </c>
      <c r="AU131" s="11" t="s">
        <v>79</v>
      </c>
    </row>
    <row r="132" s="2" customFormat="1">
      <c r="A132" s="32"/>
      <c r="B132" s="33"/>
      <c r="C132" s="34"/>
      <c r="D132" s="197" t="s">
        <v>132</v>
      </c>
      <c r="E132" s="34"/>
      <c r="F132" s="202" t="s">
        <v>133</v>
      </c>
      <c r="G132" s="34"/>
      <c r="H132" s="34"/>
      <c r="I132" s="199"/>
      <c r="J132" s="34"/>
      <c r="K132" s="34"/>
      <c r="L132" s="38"/>
      <c r="M132" s="200"/>
      <c r="N132" s="201"/>
      <c r="O132" s="85"/>
      <c r="P132" s="85"/>
      <c r="Q132" s="85"/>
      <c r="R132" s="85"/>
      <c r="S132" s="85"/>
      <c r="T132" s="86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1" t="s">
        <v>132</v>
      </c>
      <c r="AU132" s="11" t="s">
        <v>79</v>
      </c>
    </row>
    <row r="133" s="2" customFormat="1" ht="16.5" customHeight="1">
      <c r="A133" s="32"/>
      <c r="B133" s="33"/>
      <c r="C133" s="184" t="s">
        <v>147</v>
      </c>
      <c r="D133" s="184" t="s">
        <v>120</v>
      </c>
      <c r="E133" s="185" t="s">
        <v>148</v>
      </c>
      <c r="F133" s="186" t="s">
        <v>149</v>
      </c>
      <c r="G133" s="187" t="s">
        <v>123</v>
      </c>
      <c r="H133" s="188">
        <v>1000</v>
      </c>
      <c r="I133" s="189"/>
      <c r="J133" s="190">
        <f>ROUND(I133*H133,2)</f>
        <v>0</v>
      </c>
      <c r="K133" s="186" t="s">
        <v>124</v>
      </c>
      <c r="L133" s="38"/>
      <c r="M133" s="191" t="s">
        <v>1</v>
      </c>
      <c r="N133" s="192" t="s">
        <v>44</v>
      </c>
      <c r="O133" s="85"/>
      <c r="P133" s="193">
        <f>O133*H133</f>
        <v>0</v>
      </c>
      <c r="Q133" s="193">
        <v>0</v>
      </c>
      <c r="R133" s="193">
        <f>Q133*H133</f>
        <v>0</v>
      </c>
      <c r="S133" s="193">
        <v>0</v>
      </c>
      <c r="T133" s="194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5" t="s">
        <v>125</v>
      </c>
      <c r="AT133" s="195" t="s">
        <v>120</v>
      </c>
      <c r="AU133" s="195" t="s">
        <v>79</v>
      </c>
      <c r="AY133" s="11" t="s">
        <v>126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1" t="s">
        <v>87</v>
      </c>
      <c r="BK133" s="196">
        <f>ROUND(I133*H133,2)</f>
        <v>0</v>
      </c>
      <c r="BL133" s="11" t="s">
        <v>125</v>
      </c>
      <c r="BM133" s="195" t="s">
        <v>150</v>
      </c>
    </row>
    <row r="134" s="2" customFormat="1">
      <c r="A134" s="32"/>
      <c r="B134" s="33"/>
      <c r="C134" s="34"/>
      <c r="D134" s="197" t="s">
        <v>128</v>
      </c>
      <c r="E134" s="34"/>
      <c r="F134" s="198" t="s">
        <v>151</v>
      </c>
      <c r="G134" s="34"/>
      <c r="H134" s="34"/>
      <c r="I134" s="199"/>
      <c r="J134" s="34"/>
      <c r="K134" s="34"/>
      <c r="L134" s="38"/>
      <c r="M134" s="200"/>
      <c r="N134" s="201"/>
      <c r="O134" s="85"/>
      <c r="P134" s="85"/>
      <c r="Q134" s="85"/>
      <c r="R134" s="85"/>
      <c r="S134" s="85"/>
      <c r="T134" s="86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128</v>
      </c>
      <c r="AU134" s="11" t="s">
        <v>79</v>
      </c>
    </row>
    <row r="135" s="2" customFormat="1">
      <c r="A135" s="32"/>
      <c r="B135" s="33"/>
      <c r="C135" s="34"/>
      <c r="D135" s="197" t="s">
        <v>130</v>
      </c>
      <c r="E135" s="34"/>
      <c r="F135" s="202" t="s">
        <v>131</v>
      </c>
      <c r="G135" s="34"/>
      <c r="H135" s="34"/>
      <c r="I135" s="199"/>
      <c r="J135" s="34"/>
      <c r="K135" s="34"/>
      <c r="L135" s="38"/>
      <c r="M135" s="200"/>
      <c r="N135" s="201"/>
      <c r="O135" s="85"/>
      <c r="P135" s="85"/>
      <c r="Q135" s="85"/>
      <c r="R135" s="85"/>
      <c r="S135" s="85"/>
      <c r="T135" s="86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1" t="s">
        <v>130</v>
      </c>
      <c r="AU135" s="11" t="s">
        <v>79</v>
      </c>
    </row>
    <row r="136" s="2" customFormat="1">
      <c r="A136" s="32"/>
      <c r="B136" s="33"/>
      <c r="C136" s="34"/>
      <c r="D136" s="197" t="s">
        <v>132</v>
      </c>
      <c r="E136" s="34"/>
      <c r="F136" s="202" t="s">
        <v>133</v>
      </c>
      <c r="G136" s="34"/>
      <c r="H136" s="34"/>
      <c r="I136" s="199"/>
      <c r="J136" s="34"/>
      <c r="K136" s="34"/>
      <c r="L136" s="38"/>
      <c r="M136" s="200"/>
      <c r="N136" s="201"/>
      <c r="O136" s="85"/>
      <c r="P136" s="85"/>
      <c r="Q136" s="85"/>
      <c r="R136" s="85"/>
      <c r="S136" s="85"/>
      <c r="T136" s="86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1" t="s">
        <v>132</v>
      </c>
      <c r="AU136" s="11" t="s">
        <v>79</v>
      </c>
    </row>
    <row r="137" s="2" customFormat="1" ht="16.5" customHeight="1">
      <c r="A137" s="32"/>
      <c r="B137" s="33"/>
      <c r="C137" s="184" t="s">
        <v>152</v>
      </c>
      <c r="D137" s="184" t="s">
        <v>120</v>
      </c>
      <c r="E137" s="185" t="s">
        <v>153</v>
      </c>
      <c r="F137" s="186" t="s">
        <v>154</v>
      </c>
      <c r="G137" s="187" t="s">
        <v>123</v>
      </c>
      <c r="H137" s="188">
        <v>100</v>
      </c>
      <c r="I137" s="189"/>
      <c r="J137" s="190">
        <f>ROUND(I137*H137,2)</f>
        <v>0</v>
      </c>
      <c r="K137" s="186" t="s">
        <v>124</v>
      </c>
      <c r="L137" s="38"/>
      <c r="M137" s="191" t="s">
        <v>1</v>
      </c>
      <c r="N137" s="192" t="s">
        <v>44</v>
      </c>
      <c r="O137" s="85"/>
      <c r="P137" s="193">
        <f>O137*H137</f>
        <v>0</v>
      </c>
      <c r="Q137" s="193">
        <v>0</v>
      </c>
      <c r="R137" s="193">
        <f>Q137*H137</f>
        <v>0</v>
      </c>
      <c r="S137" s="193">
        <v>0</v>
      </c>
      <c r="T137" s="194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5" t="s">
        <v>125</v>
      </c>
      <c r="AT137" s="195" t="s">
        <v>120</v>
      </c>
      <c r="AU137" s="195" t="s">
        <v>79</v>
      </c>
      <c r="AY137" s="11" t="s">
        <v>126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1" t="s">
        <v>87</v>
      </c>
      <c r="BK137" s="196">
        <f>ROUND(I137*H137,2)</f>
        <v>0</v>
      </c>
      <c r="BL137" s="11" t="s">
        <v>125</v>
      </c>
      <c r="BM137" s="195" t="s">
        <v>155</v>
      </c>
    </row>
    <row r="138" s="2" customFormat="1">
      <c r="A138" s="32"/>
      <c r="B138" s="33"/>
      <c r="C138" s="34"/>
      <c r="D138" s="197" t="s">
        <v>128</v>
      </c>
      <c r="E138" s="34"/>
      <c r="F138" s="198" t="s">
        <v>156</v>
      </c>
      <c r="G138" s="34"/>
      <c r="H138" s="34"/>
      <c r="I138" s="199"/>
      <c r="J138" s="34"/>
      <c r="K138" s="34"/>
      <c r="L138" s="38"/>
      <c r="M138" s="200"/>
      <c r="N138" s="201"/>
      <c r="O138" s="85"/>
      <c r="P138" s="85"/>
      <c r="Q138" s="85"/>
      <c r="R138" s="85"/>
      <c r="S138" s="85"/>
      <c r="T138" s="86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1" t="s">
        <v>128</v>
      </c>
      <c r="AU138" s="11" t="s">
        <v>79</v>
      </c>
    </row>
    <row r="139" s="2" customFormat="1">
      <c r="A139" s="32"/>
      <c r="B139" s="33"/>
      <c r="C139" s="34"/>
      <c r="D139" s="197" t="s">
        <v>130</v>
      </c>
      <c r="E139" s="34"/>
      <c r="F139" s="202" t="s">
        <v>157</v>
      </c>
      <c r="G139" s="34"/>
      <c r="H139" s="34"/>
      <c r="I139" s="199"/>
      <c r="J139" s="34"/>
      <c r="K139" s="34"/>
      <c r="L139" s="38"/>
      <c r="M139" s="200"/>
      <c r="N139" s="201"/>
      <c r="O139" s="85"/>
      <c r="P139" s="85"/>
      <c r="Q139" s="85"/>
      <c r="R139" s="85"/>
      <c r="S139" s="85"/>
      <c r="T139" s="86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1" t="s">
        <v>130</v>
      </c>
      <c r="AU139" s="11" t="s">
        <v>79</v>
      </c>
    </row>
    <row r="140" s="2" customFormat="1">
      <c r="A140" s="32"/>
      <c r="B140" s="33"/>
      <c r="C140" s="34"/>
      <c r="D140" s="197" t="s">
        <v>132</v>
      </c>
      <c r="E140" s="34"/>
      <c r="F140" s="202" t="s">
        <v>158</v>
      </c>
      <c r="G140" s="34"/>
      <c r="H140" s="34"/>
      <c r="I140" s="199"/>
      <c r="J140" s="34"/>
      <c r="K140" s="34"/>
      <c r="L140" s="38"/>
      <c r="M140" s="200"/>
      <c r="N140" s="201"/>
      <c r="O140" s="85"/>
      <c r="P140" s="85"/>
      <c r="Q140" s="85"/>
      <c r="R140" s="85"/>
      <c r="S140" s="85"/>
      <c r="T140" s="86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132</v>
      </c>
      <c r="AU140" s="11" t="s">
        <v>79</v>
      </c>
    </row>
    <row r="141" s="2" customFormat="1" ht="21.75" customHeight="1">
      <c r="A141" s="32"/>
      <c r="B141" s="33"/>
      <c r="C141" s="184" t="s">
        <v>159</v>
      </c>
      <c r="D141" s="184" t="s">
        <v>120</v>
      </c>
      <c r="E141" s="185" t="s">
        <v>160</v>
      </c>
      <c r="F141" s="186" t="s">
        <v>161</v>
      </c>
      <c r="G141" s="187" t="s">
        <v>162</v>
      </c>
      <c r="H141" s="188">
        <v>50</v>
      </c>
      <c r="I141" s="189"/>
      <c r="J141" s="190">
        <f>ROUND(I141*H141,2)</f>
        <v>0</v>
      </c>
      <c r="K141" s="186" t="s">
        <v>124</v>
      </c>
      <c r="L141" s="38"/>
      <c r="M141" s="191" t="s">
        <v>1</v>
      </c>
      <c r="N141" s="192" t="s">
        <v>44</v>
      </c>
      <c r="O141" s="85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5" t="s">
        <v>125</v>
      </c>
      <c r="AT141" s="195" t="s">
        <v>120</v>
      </c>
      <c r="AU141" s="195" t="s">
        <v>79</v>
      </c>
      <c r="AY141" s="11" t="s">
        <v>126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1" t="s">
        <v>87</v>
      </c>
      <c r="BK141" s="196">
        <f>ROUND(I141*H141,2)</f>
        <v>0</v>
      </c>
      <c r="BL141" s="11" t="s">
        <v>125</v>
      </c>
      <c r="BM141" s="195" t="s">
        <v>163</v>
      </c>
    </row>
    <row r="142" s="2" customFormat="1">
      <c r="A142" s="32"/>
      <c r="B142" s="33"/>
      <c r="C142" s="34"/>
      <c r="D142" s="197" t="s">
        <v>128</v>
      </c>
      <c r="E142" s="34"/>
      <c r="F142" s="198" t="s">
        <v>164</v>
      </c>
      <c r="G142" s="34"/>
      <c r="H142" s="34"/>
      <c r="I142" s="199"/>
      <c r="J142" s="34"/>
      <c r="K142" s="34"/>
      <c r="L142" s="38"/>
      <c r="M142" s="200"/>
      <c r="N142" s="201"/>
      <c r="O142" s="85"/>
      <c r="P142" s="85"/>
      <c r="Q142" s="85"/>
      <c r="R142" s="85"/>
      <c r="S142" s="85"/>
      <c r="T142" s="86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1" t="s">
        <v>128</v>
      </c>
      <c r="AU142" s="11" t="s">
        <v>79</v>
      </c>
    </row>
    <row r="143" s="2" customFormat="1">
      <c r="A143" s="32"/>
      <c r="B143" s="33"/>
      <c r="C143" s="34"/>
      <c r="D143" s="197" t="s">
        <v>130</v>
      </c>
      <c r="E143" s="34"/>
      <c r="F143" s="202" t="s">
        <v>165</v>
      </c>
      <c r="G143" s="34"/>
      <c r="H143" s="34"/>
      <c r="I143" s="199"/>
      <c r="J143" s="34"/>
      <c r="K143" s="34"/>
      <c r="L143" s="38"/>
      <c r="M143" s="200"/>
      <c r="N143" s="201"/>
      <c r="O143" s="85"/>
      <c r="P143" s="85"/>
      <c r="Q143" s="85"/>
      <c r="R143" s="85"/>
      <c r="S143" s="85"/>
      <c r="T143" s="86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1" t="s">
        <v>130</v>
      </c>
      <c r="AU143" s="11" t="s">
        <v>79</v>
      </c>
    </row>
    <row r="144" s="2" customFormat="1">
      <c r="A144" s="32"/>
      <c r="B144" s="33"/>
      <c r="C144" s="34"/>
      <c r="D144" s="197" t="s">
        <v>132</v>
      </c>
      <c r="E144" s="34"/>
      <c r="F144" s="202" t="s">
        <v>166</v>
      </c>
      <c r="G144" s="34"/>
      <c r="H144" s="34"/>
      <c r="I144" s="199"/>
      <c r="J144" s="34"/>
      <c r="K144" s="34"/>
      <c r="L144" s="38"/>
      <c r="M144" s="200"/>
      <c r="N144" s="201"/>
      <c r="O144" s="85"/>
      <c r="P144" s="85"/>
      <c r="Q144" s="85"/>
      <c r="R144" s="85"/>
      <c r="S144" s="85"/>
      <c r="T144" s="86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1" t="s">
        <v>132</v>
      </c>
      <c r="AU144" s="11" t="s">
        <v>79</v>
      </c>
    </row>
    <row r="145" s="2" customFormat="1" ht="21.75" customHeight="1">
      <c r="A145" s="32"/>
      <c r="B145" s="33"/>
      <c r="C145" s="184" t="s">
        <v>167</v>
      </c>
      <c r="D145" s="184" t="s">
        <v>120</v>
      </c>
      <c r="E145" s="185" t="s">
        <v>168</v>
      </c>
      <c r="F145" s="186" t="s">
        <v>169</v>
      </c>
      <c r="G145" s="187" t="s">
        <v>162</v>
      </c>
      <c r="H145" s="188">
        <v>5</v>
      </c>
      <c r="I145" s="189"/>
      <c r="J145" s="190">
        <f>ROUND(I145*H145,2)</f>
        <v>0</v>
      </c>
      <c r="K145" s="186" t="s">
        <v>124</v>
      </c>
      <c r="L145" s="38"/>
      <c r="M145" s="191" t="s">
        <v>1</v>
      </c>
      <c r="N145" s="192" t="s">
        <v>44</v>
      </c>
      <c r="O145" s="85"/>
      <c r="P145" s="193">
        <f>O145*H145</f>
        <v>0</v>
      </c>
      <c r="Q145" s="193">
        <v>0</v>
      </c>
      <c r="R145" s="193">
        <f>Q145*H145</f>
        <v>0</v>
      </c>
      <c r="S145" s="193">
        <v>0</v>
      </c>
      <c r="T145" s="19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5" t="s">
        <v>125</v>
      </c>
      <c r="AT145" s="195" t="s">
        <v>120</v>
      </c>
      <c r="AU145" s="195" t="s">
        <v>79</v>
      </c>
      <c r="AY145" s="11" t="s">
        <v>126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1" t="s">
        <v>87</v>
      </c>
      <c r="BK145" s="196">
        <f>ROUND(I145*H145,2)</f>
        <v>0</v>
      </c>
      <c r="BL145" s="11" t="s">
        <v>125</v>
      </c>
      <c r="BM145" s="195" t="s">
        <v>170</v>
      </c>
    </row>
    <row r="146" s="2" customFormat="1">
      <c r="A146" s="32"/>
      <c r="B146" s="33"/>
      <c r="C146" s="34"/>
      <c r="D146" s="197" t="s">
        <v>128</v>
      </c>
      <c r="E146" s="34"/>
      <c r="F146" s="198" t="s">
        <v>171</v>
      </c>
      <c r="G146" s="34"/>
      <c r="H146" s="34"/>
      <c r="I146" s="199"/>
      <c r="J146" s="34"/>
      <c r="K146" s="34"/>
      <c r="L146" s="38"/>
      <c r="M146" s="200"/>
      <c r="N146" s="201"/>
      <c r="O146" s="85"/>
      <c r="P146" s="85"/>
      <c r="Q146" s="85"/>
      <c r="R146" s="85"/>
      <c r="S146" s="85"/>
      <c r="T146" s="86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1" t="s">
        <v>128</v>
      </c>
      <c r="AU146" s="11" t="s">
        <v>79</v>
      </c>
    </row>
    <row r="147" s="2" customFormat="1">
      <c r="A147" s="32"/>
      <c r="B147" s="33"/>
      <c r="C147" s="34"/>
      <c r="D147" s="197" t="s">
        <v>130</v>
      </c>
      <c r="E147" s="34"/>
      <c r="F147" s="202" t="s">
        <v>165</v>
      </c>
      <c r="G147" s="34"/>
      <c r="H147" s="34"/>
      <c r="I147" s="199"/>
      <c r="J147" s="34"/>
      <c r="K147" s="34"/>
      <c r="L147" s="38"/>
      <c r="M147" s="200"/>
      <c r="N147" s="201"/>
      <c r="O147" s="85"/>
      <c r="P147" s="85"/>
      <c r="Q147" s="85"/>
      <c r="R147" s="85"/>
      <c r="S147" s="85"/>
      <c r="T147" s="86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1" t="s">
        <v>130</v>
      </c>
      <c r="AU147" s="11" t="s">
        <v>79</v>
      </c>
    </row>
    <row r="148" s="2" customFormat="1">
      <c r="A148" s="32"/>
      <c r="B148" s="33"/>
      <c r="C148" s="34"/>
      <c r="D148" s="197" t="s">
        <v>132</v>
      </c>
      <c r="E148" s="34"/>
      <c r="F148" s="202" t="s">
        <v>166</v>
      </c>
      <c r="G148" s="34"/>
      <c r="H148" s="34"/>
      <c r="I148" s="199"/>
      <c r="J148" s="34"/>
      <c r="K148" s="34"/>
      <c r="L148" s="38"/>
      <c r="M148" s="200"/>
      <c r="N148" s="201"/>
      <c r="O148" s="85"/>
      <c r="P148" s="85"/>
      <c r="Q148" s="85"/>
      <c r="R148" s="85"/>
      <c r="S148" s="85"/>
      <c r="T148" s="86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1" t="s">
        <v>132</v>
      </c>
      <c r="AU148" s="11" t="s">
        <v>79</v>
      </c>
    </row>
    <row r="149" s="2" customFormat="1" ht="21.75" customHeight="1">
      <c r="A149" s="32"/>
      <c r="B149" s="33"/>
      <c r="C149" s="184" t="s">
        <v>172</v>
      </c>
      <c r="D149" s="184" t="s">
        <v>120</v>
      </c>
      <c r="E149" s="185" t="s">
        <v>173</v>
      </c>
      <c r="F149" s="186" t="s">
        <v>174</v>
      </c>
      <c r="G149" s="187" t="s">
        <v>162</v>
      </c>
      <c r="H149" s="188">
        <v>10</v>
      </c>
      <c r="I149" s="189"/>
      <c r="J149" s="190">
        <f>ROUND(I149*H149,2)</f>
        <v>0</v>
      </c>
      <c r="K149" s="186" t="s">
        <v>124</v>
      </c>
      <c r="L149" s="38"/>
      <c r="M149" s="191" t="s">
        <v>1</v>
      </c>
      <c r="N149" s="192" t="s">
        <v>44</v>
      </c>
      <c r="O149" s="85"/>
      <c r="P149" s="193">
        <f>O149*H149</f>
        <v>0</v>
      </c>
      <c r="Q149" s="193">
        <v>0</v>
      </c>
      <c r="R149" s="193">
        <f>Q149*H149</f>
        <v>0</v>
      </c>
      <c r="S149" s="193">
        <v>0</v>
      </c>
      <c r="T149" s="194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5" t="s">
        <v>125</v>
      </c>
      <c r="AT149" s="195" t="s">
        <v>120</v>
      </c>
      <c r="AU149" s="195" t="s">
        <v>79</v>
      </c>
      <c r="AY149" s="11" t="s">
        <v>126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1" t="s">
        <v>87</v>
      </c>
      <c r="BK149" s="196">
        <f>ROUND(I149*H149,2)</f>
        <v>0</v>
      </c>
      <c r="BL149" s="11" t="s">
        <v>125</v>
      </c>
      <c r="BM149" s="195" t="s">
        <v>175</v>
      </c>
    </row>
    <row r="150" s="2" customFormat="1">
      <c r="A150" s="32"/>
      <c r="B150" s="33"/>
      <c r="C150" s="34"/>
      <c r="D150" s="197" t="s">
        <v>128</v>
      </c>
      <c r="E150" s="34"/>
      <c r="F150" s="198" t="s">
        <v>176</v>
      </c>
      <c r="G150" s="34"/>
      <c r="H150" s="34"/>
      <c r="I150" s="199"/>
      <c r="J150" s="34"/>
      <c r="K150" s="34"/>
      <c r="L150" s="38"/>
      <c r="M150" s="200"/>
      <c r="N150" s="201"/>
      <c r="O150" s="85"/>
      <c r="P150" s="85"/>
      <c r="Q150" s="85"/>
      <c r="R150" s="85"/>
      <c r="S150" s="85"/>
      <c r="T150" s="86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1" t="s">
        <v>128</v>
      </c>
      <c r="AU150" s="11" t="s">
        <v>79</v>
      </c>
    </row>
    <row r="151" s="2" customFormat="1">
      <c r="A151" s="32"/>
      <c r="B151" s="33"/>
      <c r="C151" s="34"/>
      <c r="D151" s="197" t="s">
        <v>130</v>
      </c>
      <c r="E151" s="34"/>
      <c r="F151" s="202" t="s">
        <v>165</v>
      </c>
      <c r="G151" s="34"/>
      <c r="H151" s="34"/>
      <c r="I151" s="199"/>
      <c r="J151" s="34"/>
      <c r="K151" s="34"/>
      <c r="L151" s="38"/>
      <c r="M151" s="200"/>
      <c r="N151" s="201"/>
      <c r="O151" s="85"/>
      <c r="P151" s="85"/>
      <c r="Q151" s="85"/>
      <c r="R151" s="85"/>
      <c r="S151" s="85"/>
      <c r="T151" s="86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1" t="s">
        <v>130</v>
      </c>
      <c r="AU151" s="11" t="s">
        <v>79</v>
      </c>
    </row>
    <row r="152" s="2" customFormat="1">
      <c r="A152" s="32"/>
      <c r="B152" s="33"/>
      <c r="C152" s="34"/>
      <c r="D152" s="197" t="s">
        <v>132</v>
      </c>
      <c r="E152" s="34"/>
      <c r="F152" s="202" t="s">
        <v>166</v>
      </c>
      <c r="G152" s="34"/>
      <c r="H152" s="34"/>
      <c r="I152" s="199"/>
      <c r="J152" s="34"/>
      <c r="K152" s="34"/>
      <c r="L152" s="38"/>
      <c r="M152" s="200"/>
      <c r="N152" s="201"/>
      <c r="O152" s="85"/>
      <c r="P152" s="85"/>
      <c r="Q152" s="85"/>
      <c r="R152" s="85"/>
      <c r="S152" s="85"/>
      <c r="T152" s="86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1" t="s">
        <v>132</v>
      </c>
      <c r="AU152" s="11" t="s">
        <v>79</v>
      </c>
    </row>
    <row r="153" s="2" customFormat="1" ht="16.5" customHeight="1">
      <c r="A153" s="32"/>
      <c r="B153" s="33"/>
      <c r="C153" s="184" t="s">
        <v>177</v>
      </c>
      <c r="D153" s="184" t="s">
        <v>120</v>
      </c>
      <c r="E153" s="185" t="s">
        <v>178</v>
      </c>
      <c r="F153" s="186" t="s">
        <v>179</v>
      </c>
      <c r="G153" s="187" t="s">
        <v>162</v>
      </c>
      <c r="H153" s="188">
        <v>5</v>
      </c>
      <c r="I153" s="189"/>
      <c r="J153" s="190">
        <f>ROUND(I153*H153,2)</f>
        <v>0</v>
      </c>
      <c r="K153" s="186" t="s">
        <v>124</v>
      </c>
      <c r="L153" s="38"/>
      <c r="M153" s="191" t="s">
        <v>1</v>
      </c>
      <c r="N153" s="192" t="s">
        <v>44</v>
      </c>
      <c r="O153" s="85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5" t="s">
        <v>125</v>
      </c>
      <c r="AT153" s="195" t="s">
        <v>120</v>
      </c>
      <c r="AU153" s="195" t="s">
        <v>79</v>
      </c>
      <c r="AY153" s="11" t="s">
        <v>126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1" t="s">
        <v>87</v>
      </c>
      <c r="BK153" s="196">
        <f>ROUND(I153*H153,2)</f>
        <v>0</v>
      </c>
      <c r="BL153" s="11" t="s">
        <v>125</v>
      </c>
      <c r="BM153" s="195" t="s">
        <v>180</v>
      </c>
    </row>
    <row r="154" s="2" customFormat="1">
      <c r="A154" s="32"/>
      <c r="B154" s="33"/>
      <c r="C154" s="34"/>
      <c r="D154" s="197" t="s">
        <v>128</v>
      </c>
      <c r="E154" s="34"/>
      <c r="F154" s="198" t="s">
        <v>181</v>
      </c>
      <c r="G154" s="34"/>
      <c r="H154" s="34"/>
      <c r="I154" s="199"/>
      <c r="J154" s="34"/>
      <c r="K154" s="34"/>
      <c r="L154" s="38"/>
      <c r="M154" s="200"/>
      <c r="N154" s="201"/>
      <c r="O154" s="85"/>
      <c r="P154" s="85"/>
      <c r="Q154" s="85"/>
      <c r="R154" s="85"/>
      <c r="S154" s="85"/>
      <c r="T154" s="86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1" t="s">
        <v>128</v>
      </c>
      <c r="AU154" s="11" t="s">
        <v>79</v>
      </c>
    </row>
    <row r="155" s="2" customFormat="1">
      <c r="A155" s="32"/>
      <c r="B155" s="33"/>
      <c r="C155" s="34"/>
      <c r="D155" s="197" t="s">
        <v>130</v>
      </c>
      <c r="E155" s="34"/>
      <c r="F155" s="202" t="s">
        <v>165</v>
      </c>
      <c r="G155" s="34"/>
      <c r="H155" s="34"/>
      <c r="I155" s="199"/>
      <c r="J155" s="34"/>
      <c r="K155" s="34"/>
      <c r="L155" s="38"/>
      <c r="M155" s="200"/>
      <c r="N155" s="201"/>
      <c r="O155" s="85"/>
      <c r="P155" s="85"/>
      <c r="Q155" s="85"/>
      <c r="R155" s="85"/>
      <c r="S155" s="85"/>
      <c r="T155" s="86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1" t="s">
        <v>130</v>
      </c>
      <c r="AU155" s="11" t="s">
        <v>79</v>
      </c>
    </row>
    <row r="156" s="2" customFormat="1">
      <c r="A156" s="32"/>
      <c r="B156" s="33"/>
      <c r="C156" s="34"/>
      <c r="D156" s="197" t="s">
        <v>132</v>
      </c>
      <c r="E156" s="34"/>
      <c r="F156" s="202" t="s">
        <v>166</v>
      </c>
      <c r="G156" s="34"/>
      <c r="H156" s="34"/>
      <c r="I156" s="199"/>
      <c r="J156" s="34"/>
      <c r="K156" s="34"/>
      <c r="L156" s="38"/>
      <c r="M156" s="200"/>
      <c r="N156" s="201"/>
      <c r="O156" s="85"/>
      <c r="P156" s="85"/>
      <c r="Q156" s="85"/>
      <c r="R156" s="85"/>
      <c r="S156" s="85"/>
      <c r="T156" s="86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1" t="s">
        <v>132</v>
      </c>
      <c r="AU156" s="11" t="s">
        <v>79</v>
      </c>
    </row>
    <row r="157" s="2" customFormat="1">
      <c r="A157" s="32"/>
      <c r="B157" s="33"/>
      <c r="C157" s="184" t="s">
        <v>182</v>
      </c>
      <c r="D157" s="184" t="s">
        <v>120</v>
      </c>
      <c r="E157" s="185" t="s">
        <v>183</v>
      </c>
      <c r="F157" s="186" t="s">
        <v>184</v>
      </c>
      <c r="G157" s="187" t="s">
        <v>185</v>
      </c>
      <c r="H157" s="188">
        <v>75</v>
      </c>
      <c r="I157" s="189"/>
      <c r="J157" s="190">
        <f>ROUND(I157*H157,2)</f>
        <v>0</v>
      </c>
      <c r="K157" s="186" t="s">
        <v>124</v>
      </c>
      <c r="L157" s="38"/>
      <c r="M157" s="191" t="s">
        <v>1</v>
      </c>
      <c r="N157" s="192" t="s">
        <v>44</v>
      </c>
      <c r="O157" s="85"/>
      <c r="P157" s="193">
        <f>O157*H157</f>
        <v>0</v>
      </c>
      <c r="Q157" s="193">
        <v>0</v>
      </c>
      <c r="R157" s="193">
        <f>Q157*H157</f>
        <v>0</v>
      </c>
      <c r="S157" s="193">
        <v>0</v>
      </c>
      <c r="T157" s="194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5" t="s">
        <v>125</v>
      </c>
      <c r="AT157" s="195" t="s">
        <v>120</v>
      </c>
      <c r="AU157" s="195" t="s">
        <v>79</v>
      </c>
      <c r="AY157" s="11" t="s">
        <v>126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1" t="s">
        <v>87</v>
      </c>
      <c r="BK157" s="196">
        <f>ROUND(I157*H157,2)</f>
        <v>0</v>
      </c>
      <c r="BL157" s="11" t="s">
        <v>125</v>
      </c>
      <c r="BM157" s="195" t="s">
        <v>186</v>
      </c>
    </row>
    <row r="158" s="2" customFormat="1">
      <c r="A158" s="32"/>
      <c r="B158" s="33"/>
      <c r="C158" s="34"/>
      <c r="D158" s="197" t="s">
        <v>128</v>
      </c>
      <c r="E158" s="34"/>
      <c r="F158" s="198" t="s">
        <v>187</v>
      </c>
      <c r="G158" s="34"/>
      <c r="H158" s="34"/>
      <c r="I158" s="199"/>
      <c r="J158" s="34"/>
      <c r="K158" s="34"/>
      <c r="L158" s="38"/>
      <c r="M158" s="200"/>
      <c r="N158" s="201"/>
      <c r="O158" s="85"/>
      <c r="P158" s="85"/>
      <c r="Q158" s="85"/>
      <c r="R158" s="85"/>
      <c r="S158" s="85"/>
      <c r="T158" s="86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1" t="s">
        <v>128</v>
      </c>
      <c r="AU158" s="11" t="s">
        <v>79</v>
      </c>
    </row>
    <row r="159" s="2" customFormat="1">
      <c r="A159" s="32"/>
      <c r="B159" s="33"/>
      <c r="C159" s="34"/>
      <c r="D159" s="197" t="s">
        <v>130</v>
      </c>
      <c r="E159" s="34"/>
      <c r="F159" s="202" t="s">
        <v>188</v>
      </c>
      <c r="G159" s="34"/>
      <c r="H159" s="34"/>
      <c r="I159" s="199"/>
      <c r="J159" s="34"/>
      <c r="K159" s="34"/>
      <c r="L159" s="38"/>
      <c r="M159" s="200"/>
      <c r="N159" s="201"/>
      <c r="O159" s="85"/>
      <c r="P159" s="85"/>
      <c r="Q159" s="85"/>
      <c r="R159" s="85"/>
      <c r="S159" s="85"/>
      <c r="T159" s="86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1" t="s">
        <v>130</v>
      </c>
      <c r="AU159" s="11" t="s">
        <v>79</v>
      </c>
    </row>
    <row r="160" s="2" customFormat="1">
      <c r="A160" s="32"/>
      <c r="B160" s="33"/>
      <c r="C160" s="34"/>
      <c r="D160" s="197" t="s">
        <v>132</v>
      </c>
      <c r="E160" s="34"/>
      <c r="F160" s="202" t="s">
        <v>189</v>
      </c>
      <c r="G160" s="34"/>
      <c r="H160" s="34"/>
      <c r="I160" s="199"/>
      <c r="J160" s="34"/>
      <c r="K160" s="34"/>
      <c r="L160" s="38"/>
      <c r="M160" s="200"/>
      <c r="N160" s="201"/>
      <c r="O160" s="85"/>
      <c r="P160" s="85"/>
      <c r="Q160" s="85"/>
      <c r="R160" s="85"/>
      <c r="S160" s="85"/>
      <c r="T160" s="86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1" t="s">
        <v>132</v>
      </c>
      <c r="AU160" s="11" t="s">
        <v>79</v>
      </c>
    </row>
    <row r="161" s="2" customFormat="1">
      <c r="A161" s="32"/>
      <c r="B161" s="33"/>
      <c r="C161" s="184" t="s">
        <v>190</v>
      </c>
      <c r="D161" s="184" t="s">
        <v>120</v>
      </c>
      <c r="E161" s="185" t="s">
        <v>191</v>
      </c>
      <c r="F161" s="186" t="s">
        <v>192</v>
      </c>
      <c r="G161" s="187" t="s">
        <v>185</v>
      </c>
      <c r="H161" s="188">
        <v>75</v>
      </c>
      <c r="I161" s="189"/>
      <c r="J161" s="190">
        <f>ROUND(I161*H161,2)</f>
        <v>0</v>
      </c>
      <c r="K161" s="186" t="s">
        <v>124</v>
      </c>
      <c r="L161" s="38"/>
      <c r="M161" s="191" t="s">
        <v>1</v>
      </c>
      <c r="N161" s="192" t="s">
        <v>44</v>
      </c>
      <c r="O161" s="85"/>
      <c r="P161" s="193">
        <f>O161*H161</f>
        <v>0</v>
      </c>
      <c r="Q161" s="193">
        <v>0</v>
      </c>
      <c r="R161" s="193">
        <f>Q161*H161</f>
        <v>0</v>
      </c>
      <c r="S161" s="193">
        <v>0</v>
      </c>
      <c r="T161" s="194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5" t="s">
        <v>125</v>
      </c>
      <c r="AT161" s="195" t="s">
        <v>120</v>
      </c>
      <c r="AU161" s="195" t="s">
        <v>79</v>
      </c>
      <c r="AY161" s="11" t="s">
        <v>126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1" t="s">
        <v>87</v>
      </c>
      <c r="BK161" s="196">
        <f>ROUND(I161*H161,2)</f>
        <v>0</v>
      </c>
      <c r="BL161" s="11" t="s">
        <v>125</v>
      </c>
      <c r="BM161" s="195" t="s">
        <v>193</v>
      </c>
    </row>
    <row r="162" s="2" customFormat="1">
      <c r="A162" s="32"/>
      <c r="B162" s="33"/>
      <c r="C162" s="34"/>
      <c r="D162" s="197" t="s">
        <v>128</v>
      </c>
      <c r="E162" s="34"/>
      <c r="F162" s="198" t="s">
        <v>194</v>
      </c>
      <c r="G162" s="34"/>
      <c r="H162" s="34"/>
      <c r="I162" s="199"/>
      <c r="J162" s="34"/>
      <c r="K162" s="34"/>
      <c r="L162" s="38"/>
      <c r="M162" s="200"/>
      <c r="N162" s="201"/>
      <c r="O162" s="85"/>
      <c r="P162" s="85"/>
      <c r="Q162" s="85"/>
      <c r="R162" s="85"/>
      <c r="S162" s="85"/>
      <c r="T162" s="86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1" t="s">
        <v>128</v>
      </c>
      <c r="AU162" s="11" t="s">
        <v>79</v>
      </c>
    </row>
    <row r="163" s="2" customFormat="1">
      <c r="A163" s="32"/>
      <c r="B163" s="33"/>
      <c r="C163" s="34"/>
      <c r="D163" s="197" t="s">
        <v>130</v>
      </c>
      <c r="E163" s="34"/>
      <c r="F163" s="202" t="s">
        <v>188</v>
      </c>
      <c r="G163" s="34"/>
      <c r="H163" s="34"/>
      <c r="I163" s="199"/>
      <c r="J163" s="34"/>
      <c r="K163" s="34"/>
      <c r="L163" s="38"/>
      <c r="M163" s="200"/>
      <c r="N163" s="201"/>
      <c r="O163" s="85"/>
      <c r="P163" s="85"/>
      <c r="Q163" s="85"/>
      <c r="R163" s="85"/>
      <c r="S163" s="85"/>
      <c r="T163" s="86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1" t="s">
        <v>130</v>
      </c>
      <c r="AU163" s="11" t="s">
        <v>79</v>
      </c>
    </row>
    <row r="164" s="2" customFormat="1">
      <c r="A164" s="32"/>
      <c r="B164" s="33"/>
      <c r="C164" s="34"/>
      <c r="D164" s="197" t="s">
        <v>132</v>
      </c>
      <c r="E164" s="34"/>
      <c r="F164" s="202" t="s">
        <v>189</v>
      </c>
      <c r="G164" s="34"/>
      <c r="H164" s="34"/>
      <c r="I164" s="199"/>
      <c r="J164" s="34"/>
      <c r="K164" s="34"/>
      <c r="L164" s="38"/>
      <c r="M164" s="200"/>
      <c r="N164" s="201"/>
      <c r="O164" s="85"/>
      <c r="P164" s="85"/>
      <c r="Q164" s="85"/>
      <c r="R164" s="85"/>
      <c r="S164" s="85"/>
      <c r="T164" s="86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1" t="s">
        <v>132</v>
      </c>
      <c r="AU164" s="11" t="s">
        <v>79</v>
      </c>
    </row>
    <row r="165" s="2" customFormat="1">
      <c r="A165" s="32"/>
      <c r="B165" s="33"/>
      <c r="C165" s="184" t="s">
        <v>195</v>
      </c>
      <c r="D165" s="184" t="s">
        <v>120</v>
      </c>
      <c r="E165" s="185" t="s">
        <v>196</v>
      </c>
      <c r="F165" s="186" t="s">
        <v>197</v>
      </c>
      <c r="G165" s="187" t="s">
        <v>185</v>
      </c>
      <c r="H165" s="188">
        <v>300</v>
      </c>
      <c r="I165" s="189"/>
      <c r="J165" s="190">
        <f>ROUND(I165*H165,2)</f>
        <v>0</v>
      </c>
      <c r="K165" s="186" t="s">
        <v>124</v>
      </c>
      <c r="L165" s="38"/>
      <c r="M165" s="191" t="s">
        <v>1</v>
      </c>
      <c r="N165" s="192" t="s">
        <v>44</v>
      </c>
      <c r="O165" s="85"/>
      <c r="P165" s="193">
        <f>O165*H165</f>
        <v>0</v>
      </c>
      <c r="Q165" s="193">
        <v>0</v>
      </c>
      <c r="R165" s="193">
        <f>Q165*H165</f>
        <v>0</v>
      </c>
      <c r="S165" s="193">
        <v>0</v>
      </c>
      <c r="T165" s="194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5" t="s">
        <v>125</v>
      </c>
      <c r="AT165" s="195" t="s">
        <v>120</v>
      </c>
      <c r="AU165" s="195" t="s">
        <v>79</v>
      </c>
      <c r="AY165" s="11" t="s">
        <v>126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1" t="s">
        <v>87</v>
      </c>
      <c r="BK165" s="196">
        <f>ROUND(I165*H165,2)</f>
        <v>0</v>
      </c>
      <c r="BL165" s="11" t="s">
        <v>125</v>
      </c>
      <c r="BM165" s="195" t="s">
        <v>198</v>
      </c>
    </row>
    <row r="166" s="2" customFormat="1">
      <c r="A166" s="32"/>
      <c r="B166" s="33"/>
      <c r="C166" s="34"/>
      <c r="D166" s="197" t="s">
        <v>128</v>
      </c>
      <c r="E166" s="34"/>
      <c r="F166" s="198" t="s">
        <v>199</v>
      </c>
      <c r="G166" s="34"/>
      <c r="H166" s="34"/>
      <c r="I166" s="199"/>
      <c r="J166" s="34"/>
      <c r="K166" s="34"/>
      <c r="L166" s="38"/>
      <c r="M166" s="200"/>
      <c r="N166" s="201"/>
      <c r="O166" s="85"/>
      <c r="P166" s="85"/>
      <c r="Q166" s="85"/>
      <c r="R166" s="85"/>
      <c r="S166" s="85"/>
      <c r="T166" s="86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1" t="s">
        <v>128</v>
      </c>
      <c r="AU166" s="11" t="s">
        <v>79</v>
      </c>
    </row>
    <row r="167" s="2" customFormat="1">
      <c r="A167" s="32"/>
      <c r="B167" s="33"/>
      <c r="C167" s="34"/>
      <c r="D167" s="197" t="s">
        <v>130</v>
      </c>
      <c r="E167" s="34"/>
      <c r="F167" s="202" t="s">
        <v>188</v>
      </c>
      <c r="G167" s="34"/>
      <c r="H167" s="34"/>
      <c r="I167" s="199"/>
      <c r="J167" s="34"/>
      <c r="K167" s="34"/>
      <c r="L167" s="38"/>
      <c r="M167" s="200"/>
      <c r="N167" s="201"/>
      <c r="O167" s="85"/>
      <c r="P167" s="85"/>
      <c r="Q167" s="85"/>
      <c r="R167" s="85"/>
      <c r="S167" s="85"/>
      <c r="T167" s="86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1" t="s">
        <v>130</v>
      </c>
      <c r="AU167" s="11" t="s">
        <v>79</v>
      </c>
    </row>
    <row r="168" s="2" customFormat="1">
      <c r="A168" s="32"/>
      <c r="B168" s="33"/>
      <c r="C168" s="34"/>
      <c r="D168" s="197" t="s">
        <v>132</v>
      </c>
      <c r="E168" s="34"/>
      <c r="F168" s="202" t="s">
        <v>189</v>
      </c>
      <c r="G168" s="34"/>
      <c r="H168" s="34"/>
      <c r="I168" s="199"/>
      <c r="J168" s="34"/>
      <c r="K168" s="34"/>
      <c r="L168" s="38"/>
      <c r="M168" s="200"/>
      <c r="N168" s="201"/>
      <c r="O168" s="85"/>
      <c r="P168" s="85"/>
      <c r="Q168" s="85"/>
      <c r="R168" s="85"/>
      <c r="S168" s="85"/>
      <c r="T168" s="86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1" t="s">
        <v>132</v>
      </c>
      <c r="AU168" s="11" t="s">
        <v>79</v>
      </c>
    </row>
    <row r="169" s="2" customFormat="1">
      <c r="A169" s="32"/>
      <c r="B169" s="33"/>
      <c r="C169" s="184" t="s">
        <v>200</v>
      </c>
      <c r="D169" s="184" t="s">
        <v>120</v>
      </c>
      <c r="E169" s="185" t="s">
        <v>201</v>
      </c>
      <c r="F169" s="186" t="s">
        <v>202</v>
      </c>
      <c r="G169" s="187" t="s">
        <v>185</v>
      </c>
      <c r="H169" s="188">
        <v>300</v>
      </c>
      <c r="I169" s="189"/>
      <c r="J169" s="190">
        <f>ROUND(I169*H169,2)</f>
        <v>0</v>
      </c>
      <c r="K169" s="186" t="s">
        <v>124</v>
      </c>
      <c r="L169" s="38"/>
      <c r="M169" s="191" t="s">
        <v>1</v>
      </c>
      <c r="N169" s="192" t="s">
        <v>44</v>
      </c>
      <c r="O169" s="85"/>
      <c r="P169" s="193">
        <f>O169*H169</f>
        <v>0</v>
      </c>
      <c r="Q169" s="193">
        <v>0</v>
      </c>
      <c r="R169" s="193">
        <f>Q169*H169</f>
        <v>0</v>
      </c>
      <c r="S169" s="193">
        <v>0</v>
      </c>
      <c r="T169" s="194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5" t="s">
        <v>125</v>
      </c>
      <c r="AT169" s="195" t="s">
        <v>120</v>
      </c>
      <c r="AU169" s="195" t="s">
        <v>79</v>
      </c>
      <c r="AY169" s="11" t="s">
        <v>126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1" t="s">
        <v>87</v>
      </c>
      <c r="BK169" s="196">
        <f>ROUND(I169*H169,2)</f>
        <v>0</v>
      </c>
      <c r="BL169" s="11" t="s">
        <v>125</v>
      </c>
      <c r="BM169" s="195" t="s">
        <v>203</v>
      </c>
    </row>
    <row r="170" s="2" customFormat="1">
      <c r="A170" s="32"/>
      <c r="B170" s="33"/>
      <c r="C170" s="34"/>
      <c r="D170" s="197" t="s">
        <v>128</v>
      </c>
      <c r="E170" s="34"/>
      <c r="F170" s="198" t="s">
        <v>204</v>
      </c>
      <c r="G170" s="34"/>
      <c r="H170" s="34"/>
      <c r="I170" s="199"/>
      <c r="J170" s="34"/>
      <c r="K170" s="34"/>
      <c r="L170" s="38"/>
      <c r="M170" s="200"/>
      <c r="N170" s="201"/>
      <c r="O170" s="85"/>
      <c r="P170" s="85"/>
      <c r="Q170" s="85"/>
      <c r="R170" s="85"/>
      <c r="S170" s="85"/>
      <c r="T170" s="86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1" t="s">
        <v>128</v>
      </c>
      <c r="AU170" s="11" t="s">
        <v>79</v>
      </c>
    </row>
    <row r="171" s="2" customFormat="1">
      <c r="A171" s="32"/>
      <c r="B171" s="33"/>
      <c r="C171" s="34"/>
      <c r="D171" s="197" t="s">
        <v>130</v>
      </c>
      <c r="E171" s="34"/>
      <c r="F171" s="202" t="s">
        <v>188</v>
      </c>
      <c r="G171" s="34"/>
      <c r="H171" s="34"/>
      <c r="I171" s="199"/>
      <c r="J171" s="34"/>
      <c r="K171" s="34"/>
      <c r="L171" s="38"/>
      <c r="M171" s="200"/>
      <c r="N171" s="201"/>
      <c r="O171" s="85"/>
      <c r="P171" s="85"/>
      <c r="Q171" s="85"/>
      <c r="R171" s="85"/>
      <c r="S171" s="85"/>
      <c r="T171" s="86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1" t="s">
        <v>130</v>
      </c>
      <c r="AU171" s="11" t="s">
        <v>79</v>
      </c>
    </row>
    <row r="172" s="2" customFormat="1">
      <c r="A172" s="32"/>
      <c r="B172" s="33"/>
      <c r="C172" s="34"/>
      <c r="D172" s="197" t="s">
        <v>132</v>
      </c>
      <c r="E172" s="34"/>
      <c r="F172" s="202" t="s">
        <v>189</v>
      </c>
      <c r="G172" s="34"/>
      <c r="H172" s="34"/>
      <c r="I172" s="199"/>
      <c r="J172" s="34"/>
      <c r="K172" s="34"/>
      <c r="L172" s="38"/>
      <c r="M172" s="200"/>
      <c r="N172" s="201"/>
      <c r="O172" s="85"/>
      <c r="P172" s="85"/>
      <c r="Q172" s="85"/>
      <c r="R172" s="85"/>
      <c r="S172" s="85"/>
      <c r="T172" s="86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1" t="s">
        <v>132</v>
      </c>
      <c r="AU172" s="11" t="s">
        <v>79</v>
      </c>
    </row>
    <row r="173" s="2" customFormat="1">
      <c r="A173" s="32"/>
      <c r="B173" s="33"/>
      <c r="C173" s="184" t="s">
        <v>8</v>
      </c>
      <c r="D173" s="184" t="s">
        <v>120</v>
      </c>
      <c r="E173" s="185" t="s">
        <v>205</v>
      </c>
      <c r="F173" s="186" t="s">
        <v>206</v>
      </c>
      <c r="G173" s="187" t="s">
        <v>185</v>
      </c>
      <c r="H173" s="188">
        <v>300</v>
      </c>
      <c r="I173" s="189"/>
      <c r="J173" s="190">
        <f>ROUND(I173*H173,2)</f>
        <v>0</v>
      </c>
      <c r="K173" s="186" t="s">
        <v>124</v>
      </c>
      <c r="L173" s="38"/>
      <c r="M173" s="191" t="s">
        <v>1</v>
      </c>
      <c r="N173" s="192" t="s">
        <v>44</v>
      </c>
      <c r="O173" s="85"/>
      <c r="P173" s="193">
        <f>O173*H173</f>
        <v>0</v>
      </c>
      <c r="Q173" s="193">
        <v>0</v>
      </c>
      <c r="R173" s="193">
        <f>Q173*H173</f>
        <v>0</v>
      </c>
      <c r="S173" s="193">
        <v>0</v>
      </c>
      <c r="T173" s="194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5" t="s">
        <v>125</v>
      </c>
      <c r="AT173" s="195" t="s">
        <v>120</v>
      </c>
      <c r="AU173" s="195" t="s">
        <v>79</v>
      </c>
      <c r="AY173" s="11" t="s">
        <v>126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1" t="s">
        <v>87</v>
      </c>
      <c r="BK173" s="196">
        <f>ROUND(I173*H173,2)</f>
        <v>0</v>
      </c>
      <c r="BL173" s="11" t="s">
        <v>125</v>
      </c>
      <c r="BM173" s="195" t="s">
        <v>207</v>
      </c>
    </row>
    <row r="174" s="2" customFormat="1">
      <c r="A174" s="32"/>
      <c r="B174" s="33"/>
      <c r="C174" s="34"/>
      <c r="D174" s="197" t="s">
        <v>128</v>
      </c>
      <c r="E174" s="34"/>
      <c r="F174" s="198" t="s">
        <v>208</v>
      </c>
      <c r="G174" s="34"/>
      <c r="H174" s="34"/>
      <c r="I174" s="199"/>
      <c r="J174" s="34"/>
      <c r="K174" s="34"/>
      <c r="L174" s="38"/>
      <c r="M174" s="200"/>
      <c r="N174" s="201"/>
      <c r="O174" s="85"/>
      <c r="P174" s="85"/>
      <c r="Q174" s="85"/>
      <c r="R174" s="85"/>
      <c r="S174" s="85"/>
      <c r="T174" s="86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1" t="s">
        <v>128</v>
      </c>
      <c r="AU174" s="11" t="s">
        <v>79</v>
      </c>
    </row>
    <row r="175" s="2" customFormat="1">
      <c r="A175" s="32"/>
      <c r="B175" s="33"/>
      <c r="C175" s="34"/>
      <c r="D175" s="197" t="s">
        <v>130</v>
      </c>
      <c r="E175" s="34"/>
      <c r="F175" s="202" t="s">
        <v>188</v>
      </c>
      <c r="G175" s="34"/>
      <c r="H175" s="34"/>
      <c r="I175" s="199"/>
      <c r="J175" s="34"/>
      <c r="K175" s="34"/>
      <c r="L175" s="38"/>
      <c r="M175" s="200"/>
      <c r="N175" s="201"/>
      <c r="O175" s="85"/>
      <c r="P175" s="85"/>
      <c r="Q175" s="85"/>
      <c r="R175" s="85"/>
      <c r="S175" s="85"/>
      <c r="T175" s="86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1" t="s">
        <v>130</v>
      </c>
      <c r="AU175" s="11" t="s">
        <v>79</v>
      </c>
    </row>
    <row r="176" s="2" customFormat="1">
      <c r="A176" s="32"/>
      <c r="B176" s="33"/>
      <c r="C176" s="34"/>
      <c r="D176" s="197" t="s">
        <v>132</v>
      </c>
      <c r="E176" s="34"/>
      <c r="F176" s="202" t="s">
        <v>189</v>
      </c>
      <c r="G176" s="34"/>
      <c r="H176" s="34"/>
      <c r="I176" s="199"/>
      <c r="J176" s="34"/>
      <c r="K176" s="34"/>
      <c r="L176" s="38"/>
      <c r="M176" s="200"/>
      <c r="N176" s="201"/>
      <c r="O176" s="85"/>
      <c r="P176" s="85"/>
      <c r="Q176" s="85"/>
      <c r="R176" s="85"/>
      <c r="S176" s="85"/>
      <c r="T176" s="86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1" t="s">
        <v>132</v>
      </c>
      <c r="AU176" s="11" t="s">
        <v>79</v>
      </c>
    </row>
    <row r="177" s="2" customFormat="1">
      <c r="A177" s="32"/>
      <c r="B177" s="33"/>
      <c r="C177" s="184" t="s">
        <v>209</v>
      </c>
      <c r="D177" s="184" t="s">
        <v>120</v>
      </c>
      <c r="E177" s="185" t="s">
        <v>210</v>
      </c>
      <c r="F177" s="186" t="s">
        <v>211</v>
      </c>
      <c r="G177" s="187" t="s">
        <v>185</v>
      </c>
      <c r="H177" s="188">
        <v>300</v>
      </c>
      <c r="I177" s="189"/>
      <c r="J177" s="190">
        <f>ROUND(I177*H177,2)</f>
        <v>0</v>
      </c>
      <c r="K177" s="186" t="s">
        <v>124</v>
      </c>
      <c r="L177" s="38"/>
      <c r="M177" s="191" t="s">
        <v>1</v>
      </c>
      <c r="N177" s="192" t="s">
        <v>44</v>
      </c>
      <c r="O177" s="85"/>
      <c r="P177" s="193">
        <f>O177*H177</f>
        <v>0</v>
      </c>
      <c r="Q177" s="193">
        <v>0</v>
      </c>
      <c r="R177" s="193">
        <f>Q177*H177</f>
        <v>0</v>
      </c>
      <c r="S177" s="193">
        <v>0</v>
      </c>
      <c r="T177" s="194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95" t="s">
        <v>125</v>
      </c>
      <c r="AT177" s="195" t="s">
        <v>120</v>
      </c>
      <c r="AU177" s="195" t="s">
        <v>79</v>
      </c>
      <c r="AY177" s="11" t="s">
        <v>126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1" t="s">
        <v>87</v>
      </c>
      <c r="BK177" s="196">
        <f>ROUND(I177*H177,2)</f>
        <v>0</v>
      </c>
      <c r="BL177" s="11" t="s">
        <v>125</v>
      </c>
      <c r="BM177" s="195" t="s">
        <v>212</v>
      </c>
    </row>
    <row r="178" s="2" customFormat="1">
      <c r="A178" s="32"/>
      <c r="B178" s="33"/>
      <c r="C178" s="34"/>
      <c r="D178" s="197" t="s">
        <v>128</v>
      </c>
      <c r="E178" s="34"/>
      <c r="F178" s="198" t="s">
        <v>213</v>
      </c>
      <c r="G178" s="34"/>
      <c r="H178" s="34"/>
      <c r="I178" s="199"/>
      <c r="J178" s="34"/>
      <c r="K178" s="34"/>
      <c r="L178" s="38"/>
      <c r="M178" s="200"/>
      <c r="N178" s="201"/>
      <c r="O178" s="85"/>
      <c r="P178" s="85"/>
      <c r="Q178" s="85"/>
      <c r="R178" s="85"/>
      <c r="S178" s="85"/>
      <c r="T178" s="86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1" t="s">
        <v>128</v>
      </c>
      <c r="AU178" s="11" t="s">
        <v>79</v>
      </c>
    </row>
    <row r="179" s="2" customFormat="1">
      <c r="A179" s="32"/>
      <c r="B179" s="33"/>
      <c r="C179" s="34"/>
      <c r="D179" s="197" t="s">
        <v>130</v>
      </c>
      <c r="E179" s="34"/>
      <c r="F179" s="202" t="s">
        <v>188</v>
      </c>
      <c r="G179" s="34"/>
      <c r="H179" s="34"/>
      <c r="I179" s="199"/>
      <c r="J179" s="34"/>
      <c r="K179" s="34"/>
      <c r="L179" s="38"/>
      <c r="M179" s="200"/>
      <c r="N179" s="201"/>
      <c r="O179" s="85"/>
      <c r="P179" s="85"/>
      <c r="Q179" s="85"/>
      <c r="R179" s="85"/>
      <c r="S179" s="85"/>
      <c r="T179" s="86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1" t="s">
        <v>130</v>
      </c>
      <c r="AU179" s="11" t="s">
        <v>79</v>
      </c>
    </row>
    <row r="180" s="2" customFormat="1">
      <c r="A180" s="32"/>
      <c r="B180" s="33"/>
      <c r="C180" s="34"/>
      <c r="D180" s="197" t="s">
        <v>132</v>
      </c>
      <c r="E180" s="34"/>
      <c r="F180" s="202" t="s">
        <v>189</v>
      </c>
      <c r="G180" s="34"/>
      <c r="H180" s="34"/>
      <c r="I180" s="199"/>
      <c r="J180" s="34"/>
      <c r="K180" s="34"/>
      <c r="L180" s="38"/>
      <c r="M180" s="200"/>
      <c r="N180" s="201"/>
      <c r="O180" s="85"/>
      <c r="P180" s="85"/>
      <c r="Q180" s="85"/>
      <c r="R180" s="85"/>
      <c r="S180" s="85"/>
      <c r="T180" s="86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1" t="s">
        <v>132</v>
      </c>
      <c r="AU180" s="11" t="s">
        <v>79</v>
      </c>
    </row>
    <row r="181" s="2" customFormat="1">
      <c r="A181" s="32"/>
      <c r="B181" s="33"/>
      <c r="C181" s="184" t="s">
        <v>214</v>
      </c>
      <c r="D181" s="184" t="s">
        <v>120</v>
      </c>
      <c r="E181" s="185" t="s">
        <v>215</v>
      </c>
      <c r="F181" s="186" t="s">
        <v>216</v>
      </c>
      <c r="G181" s="187" t="s">
        <v>185</v>
      </c>
      <c r="H181" s="188">
        <v>75</v>
      </c>
      <c r="I181" s="189"/>
      <c r="J181" s="190">
        <f>ROUND(I181*H181,2)</f>
        <v>0</v>
      </c>
      <c r="K181" s="186" t="s">
        <v>124</v>
      </c>
      <c r="L181" s="38"/>
      <c r="M181" s="191" t="s">
        <v>1</v>
      </c>
      <c r="N181" s="192" t="s">
        <v>44</v>
      </c>
      <c r="O181" s="85"/>
      <c r="P181" s="193">
        <f>O181*H181</f>
        <v>0</v>
      </c>
      <c r="Q181" s="193">
        <v>0</v>
      </c>
      <c r="R181" s="193">
        <f>Q181*H181</f>
        <v>0</v>
      </c>
      <c r="S181" s="193">
        <v>0</v>
      </c>
      <c r="T181" s="194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95" t="s">
        <v>125</v>
      </c>
      <c r="AT181" s="195" t="s">
        <v>120</v>
      </c>
      <c r="AU181" s="195" t="s">
        <v>79</v>
      </c>
      <c r="AY181" s="11" t="s">
        <v>126</v>
      </c>
      <c r="BE181" s="196">
        <f>IF(N181="základní",J181,0)</f>
        <v>0</v>
      </c>
      <c r="BF181" s="196">
        <f>IF(N181="snížená",J181,0)</f>
        <v>0</v>
      </c>
      <c r="BG181" s="196">
        <f>IF(N181="zákl. přenesená",J181,0)</f>
        <v>0</v>
      </c>
      <c r="BH181" s="196">
        <f>IF(N181="sníž. přenesená",J181,0)</f>
        <v>0</v>
      </c>
      <c r="BI181" s="196">
        <f>IF(N181="nulová",J181,0)</f>
        <v>0</v>
      </c>
      <c r="BJ181" s="11" t="s">
        <v>87</v>
      </c>
      <c r="BK181" s="196">
        <f>ROUND(I181*H181,2)</f>
        <v>0</v>
      </c>
      <c r="BL181" s="11" t="s">
        <v>125</v>
      </c>
      <c r="BM181" s="195" t="s">
        <v>217</v>
      </c>
    </row>
    <row r="182" s="2" customFormat="1">
      <c r="A182" s="32"/>
      <c r="B182" s="33"/>
      <c r="C182" s="34"/>
      <c r="D182" s="197" t="s">
        <v>128</v>
      </c>
      <c r="E182" s="34"/>
      <c r="F182" s="198" t="s">
        <v>218</v>
      </c>
      <c r="G182" s="34"/>
      <c r="H182" s="34"/>
      <c r="I182" s="199"/>
      <c r="J182" s="34"/>
      <c r="K182" s="34"/>
      <c r="L182" s="38"/>
      <c r="M182" s="200"/>
      <c r="N182" s="201"/>
      <c r="O182" s="85"/>
      <c r="P182" s="85"/>
      <c r="Q182" s="85"/>
      <c r="R182" s="85"/>
      <c r="S182" s="85"/>
      <c r="T182" s="86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1" t="s">
        <v>128</v>
      </c>
      <c r="AU182" s="11" t="s">
        <v>79</v>
      </c>
    </row>
    <row r="183" s="2" customFormat="1">
      <c r="A183" s="32"/>
      <c r="B183" s="33"/>
      <c r="C183" s="34"/>
      <c r="D183" s="197" t="s">
        <v>130</v>
      </c>
      <c r="E183" s="34"/>
      <c r="F183" s="202" t="s">
        <v>188</v>
      </c>
      <c r="G183" s="34"/>
      <c r="H183" s="34"/>
      <c r="I183" s="199"/>
      <c r="J183" s="34"/>
      <c r="K183" s="34"/>
      <c r="L183" s="38"/>
      <c r="M183" s="200"/>
      <c r="N183" s="201"/>
      <c r="O183" s="85"/>
      <c r="P183" s="85"/>
      <c r="Q183" s="85"/>
      <c r="R183" s="85"/>
      <c r="S183" s="85"/>
      <c r="T183" s="86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1" t="s">
        <v>130</v>
      </c>
      <c r="AU183" s="11" t="s">
        <v>79</v>
      </c>
    </row>
    <row r="184" s="2" customFormat="1">
      <c r="A184" s="32"/>
      <c r="B184" s="33"/>
      <c r="C184" s="34"/>
      <c r="D184" s="197" t="s">
        <v>132</v>
      </c>
      <c r="E184" s="34"/>
      <c r="F184" s="202" t="s">
        <v>189</v>
      </c>
      <c r="G184" s="34"/>
      <c r="H184" s="34"/>
      <c r="I184" s="199"/>
      <c r="J184" s="34"/>
      <c r="K184" s="34"/>
      <c r="L184" s="38"/>
      <c r="M184" s="200"/>
      <c r="N184" s="201"/>
      <c r="O184" s="85"/>
      <c r="P184" s="85"/>
      <c r="Q184" s="85"/>
      <c r="R184" s="85"/>
      <c r="S184" s="85"/>
      <c r="T184" s="86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1" t="s">
        <v>132</v>
      </c>
      <c r="AU184" s="11" t="s">
        <v>79</v>
      </c>
    </row>
    <row r="185" s="2" customFormat="1">
      <c r="A185" s="32"/>
      <c r="B185" s="33"/>
      <c r="C185" s="184" t="s">
        <v>219</v>
      </c>
      <c r="D185" s="184" t="s">
        <v>120</v>
      </c>
      <c r="E185" s="185" t="s">
        <v>220</v>
      </c>
      <c r="F185" s="186" t="s">
        <v>221</v>
      </c>
      <c r="G185" s="187" t="s">
        <v>185</v>
      </c>
      <c r="H185" s="188">
        <v>75</v>
      </c>
      <c r="I185" s="189"/>
      <c r="J185" s="190">
        <f>ROUND(I185*H185,2)</f>
        <v>0</v>
      </c>
      <c r="K185" s="186" t="s">
        <v>124</v>
      </c>
      <c r="L185" s="38"/>
      <c r="M185" s="191" t="s">
        <v>1</v>
      </c>
      <c r="N185" s="192" t="s">
        <v>44</v>
      </c>
      <c r="O185" s="85"/>
      <c r="P185" s="193">
        <f>O185*H185</f>
        <v>0</v>
      </c>
      <c r="Q185" s="193">
        <v>0</v>
      </c>
      <c r="R185" s="193">
        <f>Q185*H185</f>
        <v>0</v>
      </c>
      <c r="S185" s="193">
        <v>0</v>
      </c>
      <c r="T185" s="194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95" t="s">
        <v>125</v>
      </c>
      <c r="AT185" s="195" t="s">
        <v>120</v>
      </c>
      <c r="AU185" s="195" t="s">
        <v>79</v>
      </c>
      <c r="AY185" s="11" t="s">
        <v>126</v>
      </c>
      <c r="BE185" s="196">
        <f>IF(N185="základní",J185,0)</f>
        <v>0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1" t="s">
        <v>87</v>
      </c>
      <c r="BK185" s="196">
        <f>ROUND(I185*H185,2)</f>
        <v>0</v>
      </c>
      <c r="BL185" s="11" t="s">
        <v>125</v>
      </c>
      <c r="BM185" s="195" t="s">
        <v>222</v>
      </c>
    </row>
    <row r="186" s="2" customFormat="1">
      <c r="A186" s="32"/>
      <c r="B186" s="33"/>
      <c r="C186" s="34"/>
      <c r="D186" s="197" t="s">
        <v>128</v>
      </c>
      <c r="E186" s="34"/>
      <c r="F186" s="198" t="s">
        <v>223</v>
      </c>
      <c r="G186" s="34"/>
      <c r="H186" s="34"/>
      <c r="I186" s="199"/>
      <c r="J186" s="34"/>
      <c r="K186" s="34"/>
      <c r="L186" s="38"/>
      <c r="M186" s="200"/>
      <c r="N186" s="201"/>
      <c r="O186" s="85"/>
      <c r="P186" s="85"/>
      <c r="Q186" s="85"/>
      <c r="R186" s="85"/>
      <c r="S186" s="85"/>
      <c r="T186" s="86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1" t="s">
        <v>128</v>
      </c>
      <c r="AU186" s="11" t="s">
        <v>79</v>
      </c>
    </row>
    <row r="187" s="2" customFormat="1">
      <c r="A187" s="32"/>
      <c r="B187" s="33"/>
      <c r="C187" s="34"/>
      <c r="D187" s="197" t="s">
        <v>130</v>
      </c>
      <c r="E187" s="34"/>
      <c r="F187" s="202" t="s">
        <v>188</v>
      </c>
      <c r="G187" s="34"/>
      <c r="H187" s="34"/>
      <c r="I187" s="199"/>
      <c r="J187" s="34"/>
      <c r="K187" s="34"/>
      <c r="L187" s="38"/>
      <c r="M187" s="200"/>
      <c r="N187" s="201"/>
      <c r="O187" s="85"/>
      <c r="P187" s="85"/>
      <c r="Q187" s="85"/>
      <c r="R187" s="85"/>
      <c r="S187" s="85"/>
      <c r="T187" s="86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1" t="s">
        <v>130</v>
      </c>
      <c r="AU187" s="11" t="s">
        <v>79</v>
      </c>
    </row>
    <row r="188" s="2" customFormat="1">
      <c r="A188" s="32"/>
      <c r="B188" s="33"/>
      <c r="C188" s="34"/>
      <c r="D188" s="197" t="s">
        <v>132</v>
      </c>
      <c r="E188" s="34"/>
      <c r="F188" s="202" t="s">
        <v>189</v>
      </c>
      <c r="G188" s="34"/>
      <c r="H188" s="34"/>
      <c r="I188" s="199"/>
      <c r="J188" s="34"/>
      <c r="K188" s="34"/>
      <c r="L188" s="38"/>
      <c r="M188" s="200"/>
      <c r="N188" s="201"/>
      <c r="O188" s="85"/>
      <c r="P188" s="85"/>
      <c r="Q188" s="85"/>
      <c r="R188" s="85"/>
      <c r="S188" s="85"/>
      <c r="T188" s="86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1" t="s">
        <v>132</v>
      </c>
      <c r="AU188" s="11" t="s">
        <v>79</v>
      </c>
    </row>
    <row r="189" s="2" customFormat="1" ht="33" customHeight="1">
      <c r="A189" s="32"/>
      <c r="B189" s="33"/>
      <c r="C189" s="184" t="s">
        <v>224</v>
      </c>
      <c r="D189" s="184" t="s">
        <v>120</v>
      </c>
      <c r="E189" s="185" t="s">
        <v>225</v>
      </c>
      <c r="F189" s="186" t="s">
        <v>226</v>
      </c>
      <c r="G189" s="187" t="s">
        <v>185</v>
      </c>
      <c r="H189" s="188">
        <v>75</v>
      </c>
      <c r="I189" s="189"/>
      <c r="J189" s="190">
        <f>ROUND(I189*H189,2)</f>
        <v>0</v>
      </c>
      <c r="K189" s="186" t="s">
        <v>124</v>
      </c>
      <c r="L189" s="38"/>
      <c r="M189" s="191" t="s">
        <v>1</v>
      </c>
      <c r="N189" s="192" t="s">
        <v>44</v>
      </c>
      <c r="O189" s="85"/>
      <c r="P189" s="193">
        <f>O189*H189</f>
        <v>0</v>
      </c>
      <c r="Q189" s="193">
        <v>0</v>
      </c>
      <c r="R189" s="193">
        <f>Q189*H189</f>
        <v>0</v>
      </c>
      <c r="S189" s="193">
        <v>0</v>
      </c>
      <c r="T189" s="194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95" t="s">
        <v>125</v>
      </c>
      <c r="AT189" s="195" t="s">
        <v>120</v>
      </c>
      <c r="AU189" s="195" t="s">
        <v>79</v>
      </c>
      <c r="AY189" s="11" t="s">
        <v>126</v>
      </c>
      <c r="BE189" s="196">
        <f>IF(N189="základní",J189,0)</f>
        <v>0</v>
      </c>
      <c r="BF189" s="196">
        <f>IF(N189="snížená",J189,0)</f>
        <v>0</v>
      </c>
      <c r="BG189" s="196">
        <f>IF(N189="zákl. přenesená",J189,0)</f>
        <v>0</v>
      </c>
      <c r="BH189" s="196">
        <f>IF(N189="sníž. přenesená",J189,0)</f>
        <v>0</v>
      </c>
      <c r="BI189" s="196">
        <f>IF(N189="nulová",J189,0)</f>
        <v>0</v>
      </c>
      <c r="BJ189" s="11" t="s">
        <v>87</v>
      </c>
      <c r="BK189" s="196">
        <f>ROUND(I189*H189,2)</f>
        <v>0</v>
      </c>
      <c r="BL189" s="11" t="s">
        <v>125</v>
      </c>
      <c r="BM189" s="195" t="s">
        <v>227</v>
      </c>
    </row>
    <row r="190" s="2" customFormat="1">
      <c r="A190" s="32"/>
      <c r="B190" s="33"/>
      <c r="C190" s="34"/>
      <c r="D190" s="197" t="s">
        <v>128</v>
      </c>
      <c r="E190" s="34"/>
      <c r="F190" s="198" t="s">
        <v>228</v>
      </c>
      <c r="G190" s="34"/>
      <c r="H190" s="34"/>
      <c r="I190" s="199"/>
      <c r="J190" s="34"/>
      <c r="K190" s="34"/>
      <c r="L190" s="38"/>
      <c r="M190" s="200"/>
      <c r="N190" s="201"/>
      <c r="O190" s="85"/>
      <c r="P190" s="85"/>
      <c r="Q190" s="85"/>
      <c r="R190" s="85"/>
      <c r="S190" s="85"/>
      <c r="T190" s="86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1" t="s">
        <v>128</v>
      </c>
      <c r="AU190" s="11" t="s">
        <v>79</v>
      </c>
    </row>
    <row r="191" s="2" customFormat="1">
      <c r="A191" s="32"/>
      <c r="B191" s="33"/>
      <c r="C191" s="34"/>
      <c r="D191" s="197" t="s">
        <v>130</v>
      </c>
      <c r="E191" s="34"/>
      <c r="F191" s="202" t="s">
        <v>188</v>
      </c>
      <c r="G191" s="34"/>
      <c r="H191" s="34"/>
      <c r="I191" s="199"/>
      <c r="J191" s="34"/>
      <c r="K191" s="34"/>
      <c r="L191" s="38"/>
      <c r="M191" s="200"/>
      <c r="N191" s="201"/>
      <c r="O191" s="85"/>
      <c r="P191" s="85"/>
      <c r="Q191" s="85"/>
      <c r="R191" s="85"/>
      <c r="S191" s="85"/>
      <c r="T191" s="86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1" t="s">
        <v>130</v>
      </c>
      <c r="AU191" s="11" t="s">
        <v>79</v>
      </c>
    </row>
    <row r="192" s="2" customFormat="1">
      <c r="A192" s="32"/>
      <c r="B192" s="33"/>
      <c r="C192" s="34"/>
      <c r="D192" s="197" t="s">
        <v>132</v>
      </c>
      <c r="E192" s="34"/>
      <c r="F192" s="202" t="s">
        <v>189</v>
      </c>
      <c r="G192" s="34"/>
      <c r="H192" s="34"/>
      <c r="I192" s="199"/>
      <c r="J192" s="34"/>
      <c r="K192" s="34"/>
      <c r="L192" s="38"/>
      <c r="M192" s="200"/>
      <c r="N192" s="201"/>
      <c r="O192" s="85"/>
      <c r="P192" s="85"/>
      <c r="Q192" s="85"/>
      <c r="R192" s="85"/>
      <c r="S192" s="85"/>
      <c r="T192" s="86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1" t="s">
        <v>132</v>
      </c>
      <c r="AU192" s="11" t="s">
        <v>79</v>
      </c>
    </row>
    <row r="193" s="2" customFormat="1" ht="33" customHeight="1">
      <c r="A193" s="32"/>
      <c r="B193" s="33"/>
      <c r="C193" s="184" t="s">
        <v>229</v>
      </c>
      <c r="D193" s="184" t="s">
        <v>120</v>
      </c>
      <c r="E193" s="185" t="s">
        <v>230</v>
      </c>
      <c r="F193" s="186" t="s">
        <v>231</v>
      </c>
      <c r="G193" s="187" t="s">
        <v>185</v>
      </c>
      <c r="H193" s="188">
        <v>75</v>
      </c>
      <c r="I193" s="189"/>
      <c r="J193" s="190">
        <f>ROUND(I193*H193,2)</f>
        <v>0</v>
      </c>
      <c r="K193" s="186" t="s">
        <v>124</v>
      </c>
      <c r="L193" s="38"/>
      <c r="M193" s="191" t="s">
        <v>1</v>
      </c>
      <c r="N193" s="192" t="s">
        <v>44</v>
      </c>
      <c r="O193" s="85"/>
      <c r="P193" s="193">
        <f>O193*H193</f>
        <v>0</v>
      </c>
      <c r="Q193" s="193">
        <v>0</v>
      </c>
      <c r="R193" s="193">
        <f>Q193*H193</f>
        <v>0</v>
      </c>
      <c r="S193" s="193">
        <v>0</v>
      </c>
      <c r="T193" s="194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95" t="s">
        <v>125</v>
      </c>
      <c r="AT193" s="195" t="s">
        <v>120</v>
      </c>
      <c r="AU193" s="195" t="s">
        <v>79</v>
      </c>
      <c r="AY193" s="11" t="s">
        <v>126</v>
      </c>
      <c r="BE193" s="196">
        <f>IF(N193="základní",J193,0)</f>
        <v>0</v>
      </c>
      <c r="BF193" s="196">
        <f>IF(N193="snížená",J193,0)</f>
        <v>0</v>
      </c>
      <c r="BG193" s="196">
        <f>IF(N193="zákl. přenesená",J193,0)</f>
        <v>0</v>
      </c>
      <c r="BH193" s="196">
        <f>IF(N193="sníž. přenesená",J193,0)</f>
        <v>0</v>
      </c>
      <c r="BI193" s="196">
        <f>IF(N193="nulová",J193,0)</f>
        <v>0</v>
      </c>
      <c r="BJ193" s="11" t="s">
        <v>87</v>
      </c>
      <c r="BK193" s="196">
        <f>ROUND(I193*H193,2)</f>
        <v>0</v>
      </c>
      <c r="BL193" s="11" t="s">
        <v>125</v>
      </c>
      <c r="BM193" s="195" t="s">
        <v>232</v>
      </c>
    </row>
    <row r="194" s="2" customFormat="1">
      <c r="A194" s="32"/>
      <c r="B194" s="33"/>
      <c r="C194" s="34"/>
      <c r="D194" s="197" t="s">
        <v>128</v>
      </c>
      <c r="E194" s="34"/>
      <c r="F194" s="198" t="s">
        <v>233</v>
      </c>
      <c r="G194" s="34"/>
      <c r="H194" s="34"/>
      <c r="I194" s="199"/>
      <c r="J194" s="34"/>
      <c r="K194" s="34"/>
      <c r="L194" s="38"/>
      <c r="M194" s="200"/>
      <c r="N194" s="201"/>
      <c r="O194" s="85"/>
      <c r="P194" s="85"/>
      <c r="Q194" s="85"/>
      <c r="R194" s="85"/>
      <c r="S194" s="85"/>
      <c r="T194" s="86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1" t="s">
        <v>128</v>
      </c>
      <c r="AU194" s="11" t="s">
        <v>79</v>
      </c>
    </row>
    <row r="195" s="2" customFormat="1">
      <c r="A195" s="32"/>
      <c r="B195" s="33"/>
      <c r="C195" s="34"/>
      <c r="D195" s="197" t="s">
        <v>130</v>
      </c>
      <c r="E195" s="34"/>
      <c r="F195" s="202" t="s">
        <v>188</v>
      </c>
      <c r="G195" s="34"/>
      <c r="H195" s="34"/>
      <c r="I195" s="199"/>
      <c r="J195" s="34"/>
      <c r="K195" s="34"/>
      <c r="L195" s="38"/>
      <c r="M195" s="200"/>
      <c r="N195" s="201"/>
      <c r="O195" s="85"/>
      <c r="P195" s="85"/>
      <c r="Q195" s="85"/>
      <c r="R195" s="85"/>
      <c r="S195" s="85"/>
      <c r="T195" s="86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1" t="s">
        <v>130</v>
      </c>
      <c r="AU195" s="11" t="s">
        <v>79</v>
      </c>
    </row>
    <row r="196" s="2" customFormat="1">
      <c r="A196" s="32"/>
      <c r="B196" s="33"/>
      <c r="C196" s="34"/>
      <c r="D196" s="197" t="s">
        <v>132</v>
      </c>
      <c r="E196" s="34"/>
      <c r="F196" s="202" t="s">
        <v>189</v>
      </c>
      <c r="G196" s="34"/>
      <c r="H196" s="34"/>
      <c r="I196" s="199"/>
      <c r="J196" s="34"/>
      <c r="K196" s="34"/>
      <c r="L196" s="38"/>
      <c r="M196" s="200"/>
      <c r="N196" s="201"/>
      <c r="O196" s="85"/>
      <c r="P196" s="85"/>
      <c r="Q196" s="85"/>
      <c r="R196" s="85"/>
      <c r="S196" s="85"/>
      <c r="T196" s="86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1" t="s">
        <v>132</v>
      </c>
      <c r="AU196" s="11" t="s">
        <v>79</v>
      </c>
    </row>
    <row r="197" s="2" customFormat="1" ht="33" customHeight="1">
      <c r="A197" s="32"/>
      <c r="B197" s="33"/>
      <c r="C197" s="184" t="s">
        <v>7</v>
      </c>
      <c r="D197" s="184" t="s">
        <v>120</v>
      </c>
      <c r="E197" s="185" t="s">
        <v>234</v>
      </c>
      <c r="F197" s="186" t="s">
        <v>235</v>
      </c>
      <c r="G197" s="187" t="s">
        <v>185</v>
      </c>
      <c r="H197" s="188">
        <v>300</v>
      </c>
      <c r="I197" s="189"/>
      <c r="J197" s="190">
        <f>ROUND(I197*H197,2)</f>
        <v>0</v>
      </c>
      <c r="K197" s="186" t="s">
        <v>124</v>
      </c>
      <c r="L197" s="38"/>
      <c r="M197" s="191" t="s">
        <v>1</v>
      </c>
      <c r="N197" s="192" t="s">
        <v>44</v>
      </c>
      <c r="O197" s="85"/>
      <c r="P197" s="193">
        <f>O197*H197</f>
        <v>0</v>
      </c>
      <c r="Q197" s="193">
        <v>0</v>
      </c>
      <c r="R197" s="193">
        <f>Q197*H197</f>
        <v>0</v>
      </c>
      <c r="S197" s="193">
        <v>0</v>
      </c>
      <c r="T197" s="194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95" t="s">
        <v>125</v>
      </c>
      <c r="AT197" s="195" t="s">
        <v>120</v>
      </c>
      <c r="AU197" s="195" t="s">
        <v>79</v>
      </c>
      <c r="AY197" s="11" t="s">
        <v>126</v>
      </c>
      <c r="BE197" s="196">
        <f>IF(N197="základní",J197,0)</f>
        <v>0</v>
      </c>
      <c r="BF197" s="196">
        <f>IF(N197="snížená",J197,0)</f>
        <v>0</v>
      </c>
      <c r="BG197" s="196">
        <f>IF(N197="zákl. přenesená",J197,0)</f>
        <v>0</v>
      </c>
      <c r="BH197" s="196">
        <f>IF(N197="sníž. přenesená",J197,0)</f>
        <v>0</v>
      </c>
      <c r="BI197" s="196">
        <f>IF(N197="nulová",J197,0)</f>
        <v>0</v>
      </c>
      <c r="BJ197" s="11" t="s">
        <v>87</v>
      </c>
      <c r="BK197" s="196">
        <f>ROUND(I197*H197,2)</f>
        <v>0</v>
      </c>
      <c r="BL197" s="11" t="s">
        <v>125</v>
      </c>
      <c r="BM197" s="195" t="s">
        <v>236</v>
      </c>
    </row>
    <row r="198" s="2" customFormat="1">
      <c r="A198" s="32"/>
      <c r="B198" s="33"/>
      <c r="C198" s="34"/>
      <c r="D198" s="197" t="s">
        <v>128</v>
      </c>
      <c r="E198" s="34"/>
      <c r="F198" s="198" t="s">
        <v>237</v>
      </c>
      <c r="G198" s="34"/>
      <c r="H198" s="34"/>
      <c r="I198" s="199"/>
      <c r="J198" s="34"/>
      <c r="K198" s="34"/>
      <c r="L198" s="38"/>
      <c r="M198" s="200"/>
      <c r="N198" s="201"/>
      <c r="O198" s="85"/>
      <c r="P198" s="85"/>
      <c r="Q198" s="85"/>
      <c r="R198" s="85"/>
      <c r="S198" s="85"/>
      <c r="T198" s="86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1" t="s">
        <v>128</v>
      </c>
      <c r="AU198" s="11" t="s">
        <v>79</v>
      </c>
    </row>
    <row r="199" s="2" customFormat="1">
      <c r="A199" s="32"/>
      <c r="B199" s="33"/>
      <c r="C199" s="34"/>
      <c r="D199" s="197" t="s">
        <v>130</v>
      </c>
      <c r="E199" s="34"/>
      <c r="F199" s="202" t="s">
        <v>188</v>
      </c>
      <c r="G199" s="34"/>
      <c r="H199" s="34"/>
      <c r="I199" s="199"/>
      <c r="J199" s="34"/>
      <c r="K199" s="34"/>
      <c r="L199" s="38"/>
      <c r="M199" s="200"/>
      <c r="N199" s="201"/>
      <c r="O199" s="85"/>
      <c r="P199" s="85"/>
      <c r="Q199" s="85"/>
      <c r="R199" s="85"/>
      <c r="S199" s="85"/>
      <c r="T199" s="86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1" t="s">
        <v>130</v>
      </c>
      <c r="AU199" s="11" t="s">
        <v>79</v>
      </c>
    </row>
    <row r="200" s="2" customFormat="1">
      <c r="A200" s="32"/>
      <c r="B200" s="33"/>
      <c r="C200" s="34"/>
      <c r="D200" s="197" t="s">
        <v>132</v>
      </c>
      <c r="E200" s="34"/>
      <c r="F200" s="202" t="s">
        <v>189</v>
      </c>
      <c r="G200" s="34"/>
      <c r="H200" s="34"/>
      <c r="I200" s="199"/>
      <c r="J200" s="34"/>
      <c r="K200" s="34"/>
      <c r="L200" s="38"/>
      <c r="M200" s="200"/>
      <c r="N200" s="201"/>
      <c r="O200" s="85"/>
      <c r="P200" s="85"/>
      <c r="Q200" s="85"/>
      <c r="R200" s="85"/>
      <c r="S200" s="85"/>
      <c r="T200" s="86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1" t="s">
        <v>132</v>
      </c>
      <c r="AU200" s="11" t="s">
        <v>79</v>
      </c>
    </row>
    <row r="201" s="2" customFormat="1" ht="33" customHeight="1">
      <c r="A201" s="32"/>
      <c r="B201" s="33"/>
      <c r="C201" s="184" t="s">
        <v>238</v>
      </c>
      <c r="D201" s="184" t="s">
        <v>120</v>
      </c>
      <c r="E201" s="185" t="s">
        <v>239</v>
      </c>
      <c r="F201" s="186" t="s">
        <v>240</v>
      </c>
      <c r="G201" s="187" t="s">
        <v>185</v>
      </c>
      <c r="H201" s="188">
        <v>300</v>
      </c>
      <c r="I201" s="189"/>
      <c r="J201" s="190">
        <f>ROUND(I201*H201,2)</f>
        <v>0</v>
      </c>
      <c r="K201" s="186" t="s">
        <v>124</v>
      </c>
      <c r="L201" s="38"/>
      <c r="M201" s="191" t="s">
        <v>1</v>
      </c>
      <c r="N201" s="192" t="s">
        <v>44</v>
      </c>
      <c r="O201" s="85"/>
      <c r="P201" s="193">
        <f>O201*H201</f>
        <v>0</v>
      </c>
      <c r="Q201" s="193">
        <v>0</v>
      </c>
      <c r="R201" s="193">
        <f>Q201*H201</f>
        <v>0</v>
      </c>
      <c r="S201" s="193">
        <v>0</v>
      </c>
      <c r="T201" s="194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95" t="s">
        <v>125</v>
      </c>
      <c r="AT201" s="195" t="s">
        <v>120</v>
      </c>
      <c r="AU201" s="195" t="s">
        <v>79</v>
      </c>
      <c r="AY201" s="11" t="s">
        <v>126</v>
      </c>
      <c r="BE201" s="196">
        <f>IF(N201="základní",J201,0)</f>
        <v>0</v>
      </c>
      <c r="BF201" s="196">
        <f>IF(N201="snížená",J201,0)</f>
        <v>0</v>
      </c>
      <c r="BG201" s="196">
        <f>IF(N201="zákl. přenesená",J201,0)</f>
        <v>0</v>
      </c>
      <c r="BH201" s="196">
        <f>IF(N201="sníž. přenesená",J201,0)</f>
        <v>0</v>
      </c>
      <c r="BI201" s="196">
        <f>IF(N201="nulová",J201,0)</f>
        <v>0</v>
      </c>
      <c r="BJ201" s="11" t="s">
        <v>87</v>
      </c>
      <c r="BK201" s="196">
        <f>ROUND(I201*H201,2)</f>
        <v>0</v>
      </c>
      <c r="BL201" s="11" t="s">
        <v>125</v>
      </c>
      <c r="BM201" s="195" t="s">
        <v>241</v>
      </c>
    </row>
    <row r="202" s="2" customFormat="1">
      <c r="A202" s="32"/>
      <c r="B202" s="33"/>
      <c r="C202" s="34"/>
      <c r="D202" s="197" t="s">
        <v>128</v>
      </c>
      <c r="E202" s="34"/>
      <c r="F202" s="198" t="s">
        <v>242</v>
      </c>
      <c r="G202" s="34"/>
      <c r="H202" s="34"/>
      <c r="I202" s="199"/>
      <c r="J202" s="34"/>
      <c r="K202" s="34"/>
      <c r="L202" s="38"/>
      <c r="M202" s="200"/>
      <c r="N202" s="201"/>
      <c r="O202" s="85"/>
      <c r="P202" s="85"/>
      <c r="Q202" s="85"/>
      <c r="R202" s="85"/>
      <c r="S202" s="85"/>
      <c r="T202" s="86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1" t="s">
        <v>128</v>
      </c>
      <c r="AU202" s="11" t="s">
        <v>79</v>
      </c>
    </row>
    <row r="203" s="2" customFormat="1">
      <c r="A203" s="32"/>
      <c r="B203" s="33"/>
      <c r="C203" s="34"/>
      <c r="D203" s="197" t="s">
        <v>130</v>
      </c>
      <c r="E203" s="34"/>
      <c r="F203" s="202" t="s">
        <v>188</v>
      </c>
      <c r="G203" s="34"/>
      <c r="H203" s="34"/>
      <c r="I203" s="199"/>
      <c r="J203" s="34"/>
      <c r="K203" s="34"/>
      <c r="L203" s="38"/>
      <c r="M203" s="200"/>
      <c r="N203" s="201"/>
      <c r="O203" s="85"/>
      <c r="P203" s="85"/>
      <c r="Q203" s="85"/>
      <c r="R203" s="85"/>
      <c r="S203" s="85"/>
      <c r="T203" s="86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1" t="s">
        <v>130</v>
      </c>
      <c r="AU203" s="11" t="s">
        <v>79</v>
      </c>
    </row>
    <row r="204" s="2" customFormat="1">
      <c r="A204" s="32"/>
      <c r="B204" s="33"/>
      <c r="C204" s="34"/>
      <c r="D204" s="197" t="s">
        <v>132</v>
      </c>
      <c r="E204" s="34"/>
      <c r="F204" s="202" t="s">
        <v>189</v>
      </c>
      <c r="G204" s="34"/>
      <c r="H204" s="34"/>
      <c r="I204" s="199"/>
      <c r="J204" s="34"/>
      <c r="K204" s="34"/>
      <c r="L204" s="38"/>
      <c r="M204" s="200"/>
      <c r="N204" s="201"/>
      <c r="O204" s="85"/>
      <c r="P204" s="85"/>
      <c r="Q204" s="85"/>
      <c r="R204" s="85"/>
      <c r="S204" s="85"/>
      <c r="T204" s="86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1" t="s">
        <v>132</v>
      </c>
      <c r="AU204" s="11" t="s">
        <v>79</v>
      </c>
    </row>
    <row r="205" s="2" customFormat="1" ht="33" customHeight="1">
      <c r="A205" s="32"/>
      <c r="B205" s="33"/>
      <c r="C205" s="184" t="s">
        <v>243</v>
      </c>
      <c r="D205" s="184" t="s">
        <v>120</v>
      </c>
      <c r="E205" s="185" t="s">
        <v>244</v>
      </c>
      <c r="F205" s="186" t="s">
        <v>245</v>
      </c>
      <c r="G205" s="187" t="s">
        <v>185</v>
      </c>
      <c r="H205" s="188">
        <v>300</v>
      </c>
      <c r="I205" s="189"/>
      <c r="J205" s="190">
        <f>ROUND(I205*H205,2)</f>
        <v>0</v>
      </c>
      <c r="K205" s="186" t="s">
        <v>124</v>
      </c>
      <c r="L205" s="38"/>
      <c r="M205" s="191" t="s">
        <v>1</v>
      </c>
      <c r="N205" s="192" t="s">
        <v>44</v>
      </c>
      <c r="O205" s="85"/>
      <c r="P205" s="193">
        <f>O205*H205</f>
        <v>0</v>
      </c>
      <c r="Q205" s="193">
        <v>0</v>
      </c>
      <c r="R205" s="193">
        <f>Q205*H205</f>
        <v>0</v>
      </c>
      <c r="S205" s="193">
        <v>0</v>
      </c>
      <c r="T205" s="194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95" t="s">
        <v>125</v>
      </c>
      <c r="AT205" s="195" t="s">
        <v>120</v>
      </c>
      <c r="AU205" s="195" t="s">
        <v>79</v>
      </c>
      <c r="AY205" s="11" t="s">
        <v>126</v>
      </c>
      <c r="BE205" s="196">
        <f>IF(N205="základní",J205,0)</f>
        <v>0</v>
      </c>
      <c r="BF205" s="196">
        <f>IF(N205="snížená",J205,0)</f>
        <v>0</v>
      </c>
      <c r="BG205" s="196">
        <f>IF(N205="zákl. přenesená",J205,0)</f>
        <v>0</v>
      </c>
      <c r="BH205" s="196">
        <f>IF(N205="sníž. přenesená",J205,0)</f>
        <v>0</v>
      </c>
      <c r="BI205" s="196">
        <f>IF(N205="nulová",J205,0)</f>
        <v>0</v>
      </c>
      <c r="BJ205" s="11" t="s">
        <v>87</v>
      </c>
      <c r="BK205" s="196">
        <f>ROUND(I205*H205,2)</f>
        <v>0</v>
      </c>
      <c r="BL205" s="11" t="s">
        <v>125</v>
      </c>
      <c r="BM205" s="195" t="s">
        <v>246</v>
      </c>
    </row>
    <row r="206" s="2" customFormat="1">
      <c r="A206" s="32"/>
      <c r="B206" s="33"/>
      <c r="C206" s="34"/>
      <c r="D206" s="197" t="s">
        <v>128</v>
      </c>
      <c r="E206" s="34"/>
      <c r="F206" s="198" t="s">
        <v>247</v>
      </c>
      <c r="G206" s="34"/>
      <c r="H206" s="34"/>
      <c r="I206" s="199"/>
      <c r="J206" s="34"/>
      <c r="K206" s="34"/>
      <c r="L206" s="38"/>
      <c r="M206" s="200"/>
      <c r="N206" s="201"/>
      <c r="O206" s="85"/>
      <c r="P206" s="85"/>
      <c r="Q206" s="85"/>
      <c r="R206" s="85"/>
      <c r="S206" s="85"/>
      <c r="T206" s="86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1" t="s">
        <v>128</v>
      </c>
      <c r="AU206" s="11" t="s">
        <v>79</v>
      </c>
    </row>
    <row r="207" s="2" customFormat="1">
      <c r="A207" s="32"/>
      <c r="B207" s="33"/>
      <c r="C207" s="34"/>
      <c r="D207" s="197" t="s">
        <v>130</v>
      </c>
      <c r="E207" s="34"/>
      <c r="F207" s="202" t="s">
        <v>188</v>
      </c>
      <c r="G207" s="34"/>
      <c r="H207" s="34"/>
      <c r="I207" s="199"/>
      <c r="J207" s="34"/>
      <c r="K207" s="34"/>
      <c r="L207" s="38"/>
      <c r="M207" s="200"/>
      <c r="N207" s="201"/>
      <c r="O207" s="85"/>
      <c r="P207" s="85"/>
      <c r="Q207" s="85"/>
      <c r="R207" s="85"/>
      <c r="S207" s="85"/>
      <c r="T207" s="86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1" t="s">
        <v>130</v>
      </c>
      <c r="AU207" s="11" t="s">
        <v>79</v>
      </c>
    </row>
    <row r="208" s="2" customFormat="1">
      <c r="A208" s="32"/>
      <c r="B208" s="33"/>
      <c r="C208" s="34"/>
      <c r="D208" s="197" t="s">
        <v>132</v>
      </c>
      <c r="E208" s="34"/>
      <c r="F208" s="202" t="s">
        <v>189</v>
      </c>
      <c r="G208" s="34"/>
      <c r="H208" s="34"/>
      <c r="I208" s="199"/>
      <c r="J208" s="34"/>
      <c r="K208" s="34"/>
      <c r="L208" s="38"/>
      <c r="M208" s="200"/>
      <c r="N208" s="201"/>
      <c r="O208" s="85"/>
      <c r="P208" s="85"/>
      <c r="Q208" s="85"/>
      <c r="R208" s="85"/>
      <c r="S208" s="85"/>
      <c r="T208" s="86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1" t="s">
        <v>132</v>
      </c>
      <c r="AU208" s="11" t="s">
        <v>79</v>
      </c>
    </row>
    <row r="209" s="2" customFormat="1" ht="33" customHeight="1">
      <c r="A209" s="32"/>
      <c r="B209" s="33"/>
      <c r="C209" s="184" t="s">
        <v>248</v>
      </c>
      <c r="D209" s="184" t="s">
        <v>120</v>
      </c>
      <c r="E209" s="185" t="s">
        <v>249</v>
      </c>
      <c r="F209" s="186" t="s">
        <v>250</v>
      </c>
      <c r="G209" s="187" t="s">
        <v>185</v>
      </c>
      <c r="H209" s="188">
        <v>300</v>
      </c>
      <c r="I209" s="189"/>
      <c r="J209" s="190">
        <f>ROUND(I209*H209,2)</f>
        <v>0</v>
      </c>
      <c r="K209" s="186" t="s">
        <v>124</v>
      </c>
      <c r="L209" s="38"/>
      <c r="M209" s="191" t="s">
        <v>1</v>
      </c>
      <c r="N209" s="192" t="s">
        <v>44</v>
      </c>
      <c r="O209" s="85"/>
      <c r="P209" s="193">
        <f>O209*H209</f>
        <v>0</v>
      </c>
      <c r="Q209" s="193">
        <v>0</v>
      </c>
      <c r="R209" s="193">
        <f>Q209*H209</f>
        <v>0</v>
      </c>
      <c r="S209" s="193">
        <v>0</v>
      </c>
      <c r="T209" s="194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95" t="s">
        <v>125</v>
      </c>
      <c r="AT209" s="195" t="s">
        <v>120</v>
      </c>
      <c r="AU209" s="195" t="s">
        <v>79</v>
      </c>
      <c r="AY209" s="11" t="s">
        <v>126</v>
      </c>
      <c r="BE209" s="196">
        <f>IF(N209="základní",J209,0)</f>
        <v>0</v>
      </c>
      <c r="BF209" s="196">
        <f>IF(N209="snížená",J209,0)</f>
        <v>0</v>
      </c>
      <c r="BG209" s="196">
        <f>IF(N209="zákl. přenesená",J209,0)</f>
        <v>0</v>
      </c>
      <c r="BH209" s="196">
        <f>IF(N209="sníž. přenesená",J209,0)</f>
        <v>0</v>
      </c>
      <c r="BI209" s="196">
        <f>IF(N209="nulová",J209,0)</f>
        <v>0</v>
      </c>
      <c r="BJ209" s="11" t="s">
        <v>87</v>
      </c>
      <c r="BK209" s="196">
        <f>ROUND(I209*H209,2)</f>
        <v>0</v>
      </c>
      <c r="BL209" s="11" t="s">
        <v>125</v>
      </c>
      <c r="BM209" s="195" t="s">
        <v>251</v>
      </c>
    </row>
    <row r="210" s="2" customFormat="1">
      <c r="A210" s="32"/>
      <c r="B210" s="33"/>
      <c r="C210" s="34"/>
      <c r="D210" s="197" t="s">
        <v>128</v>
      </c>
      <c r="E210" s="34"/>
      <c r="F210" s="198" t="s">
        <v>252</v>
      </c>
      <c r="G210" s="34"/>
      <c r="H210" s="34"/>
      <c r="I210" s="199"/>
      <c r="J210" s="34"/>
      <c r="K210" s="34"/>
      <c r="L210" s="38"/>
      <c r="M210" s="200"/>
      <c r="N210" s="201"/>
      <c r="O210" s="85"/>
      <c r="P210" s="85"/>
      <c r="Q210" s="85"/>
      <c r="R210" s="85"/>
      <c r="S210" s="85"/>
      <c r="T210" s="86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1" t="s">
        <v>128</v>
      </c>
      <c r="AU210" s="11" t="s">
        <v>79</v>
      </c>
    </row>
    <row r="211" s="2" customFormat="1">
      <c r="A211" s="32"/>
      <c r="B211" s="33"/>
      <c r="C211" s="34"/>
      <c r="D211" s="197" t="s">
        <v>130</v>
      </c>
      <c r="E211" s="34"/>
      <c r="F211" s="202" t="s">
        <v>188</v>
      </c>
      <c r="G211" s="34"/>
      <c r="H211" s="34"/>
      <c r="I211" s="199"/>
      <c r="J211" s="34"/>
      <c r="K211" s="34"/>
      <c r="L211" s="38"/>
      <c r="M211" s="200"/>
      <c r="N211" s="201"/>
      <c r="O211" s="85"/>
      <c r="P211" s="85"/>
      <c r="Q211" s="85"/>
      <c r="R211" s="85"/>
      <c r="S211" s="85"/>
      <c r="T211" s="86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1" t="s">
        <v>130</v>
      </c>
      <c r="AU211" s="11" t="s">
        <v>79</v>
      </c>
    </row>
    <row r="212" s="2" customFormat="1">
      <c r="A212" s="32"/>
      <c r="B212" s="33"/>
      <c r="C212" s="34"/>
      <c r="D212" s="197" t="s">
        <v>132</v>
      </c>
      <c r="E212" s="34"/>
      <c r="F212" s="202" t="s">
        <v>189</v>
      </c>
      <c r="G212" s="34"/>
      <c r="H212" s="34"/>
      <c r="I212" s="199"/>
      <c r="J212" s="34"/>
      <c r="K212" s="34"/>
      <c r="L212" s="38"/>
      <c r="M212" s="200"/>
      <c r="N212" s="201"/>
      <c r="O212" s="85"/>
      <c r="P212" s="85"/>
      <c r="Q212" s="85"/>
      <c r="R212" s="85"/>
      <c r="S212" s="85"/>
      <c r="T212" s="86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1" t="s">
        <v>132</v>
      </c>
      <c r="AU212" s="11" t="s">
        <v>79</v>
      </c>
    </row>
    <row r="213" s="2" customFormat="1" ht="33" customHeight="1">
      <c r="A213" s="32"/>
      <c r="B213" s="33"/>
      <c r="C213" s="184" t="s">
        <v>253</v>
      </c>
      <c r="D213" s="184" t="s">
        <v>120</v>
      </c>
      <c r="E213" s="185" t="s">
        <v>254</v>
      </c>
      <c r="F213" s="186" t="s">
        <v>255</v>
      </c>
      <c r="G213" s="187" t="s">
        <v>185</v>
      </c>
      <c r="H213" s="188">
        <v>75</v>
      </c>
      <c r="I213" s="189"/>
      <c r="J213" s="190">
        <f>ROUND(I213*H213,2)</f>
        <v>0</v>
      </c>
      <c r="K213" s="186" t="s">
        <v>124</v>
      </c>
      <c r="L213" s="38"/>
      <c r="M213" s="191" t="s">
        <v>1</v>
      </c>
      <c r="N213" s="192" t="s">
        <v>44</v>
      </c>
      <c r="O213" s="85"/>
      <c r="P213" s="193">
        <f>O213*H213</f>
        <v>0</v>
      </c>
      <c r="Q213" s="193">
        <v>0</v>
      </c>
      <c r="R213" s="193">
        <f>Q213*H213</f>
        <v>0</v>
      </c>
      <c r="S213" s="193">
        <v>0</v>
      </c>
      <c r="T213" s="194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95" t="s">
        <v>125</v>
      </c>
      <c r="AT213" s="195" t="s">
        <v>120</v>
      </c>
      <c r="AU213" s="195" t="s">
        <v>79</v>
      </c>
      <c r="AY213" s="11" t="s">
        <v>126</v>
      </c>
      <c r="BE213" s="196">
        <f>IF(N213="základní",J213,0)</f>
        <v>0</v>
      </c>
      <c r="BF213" s="196">
        <f>IF(N213="snížená",J213,0)</f>
        <v>0</v>
      </c>
      <c r="BG213" s="196">
        <f>IF(N213="zákl. přenesená",J213,0)</f>
        <v>0</v>
      </c>
      <c r="BH213" s="196">
        <f>IF(N213="sníž. přenesená",J213,0)</f>
        <v>0</v>
      </c>
      <c r="BI213" s="196">
        <f>IF(N213="nulová",J213,0)</f>
        <v>0</v>
      </c>
      <c r="BJ213" s="11" t="s">
        <v>87</v>
      </c>
      <c r="BK213" s="196">
        <f>ROUND(I213*H213,2)</f>
        <v>0</v>
      </c>
      <c r="BL213" s="11" t="s">
        <v>125</v>
      </c>
      <c r="BM213" s="195" t="s">
        <v>256</v>
      </c>
    </row>
    <row r="214" s="2" customFormat="1">
      <c r="A214" s="32"/>
      <c r="B214" s="33"/>
      <c r="C214" s="34"/>
      <c r="D214" s="197" t="s">
        <v>128</v>
      </c>
      <c r="E214" s="34"/>
      <c r="F214" s="198" t="s">
        <v>257</v>
      </c>
      <c r="G214" s="34"/>
      <c r="H214" s="34"/>
      <c r="I214" s="199"/>
      <c r="J214" s="34"/>
      <c r="K214" s="34"/>
      <c r="L214" s="38"/>
      <c r="M214" s="200"/>
      <c r="N214" s="201"/>
      <c r="O214" s="85"/>
      <c r="P214" s="85"/>
      <c r="Q214" s="85"/>
      <c r="R214" s="85"/>
      <c r="S214" s="85"/>
      <c r="T214" s="86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1" t="s">
        <v>128</v>
      </c>
      <c r="AU214" s="11" t="s">
        <v>79</v>
      </c>
    </row>
    <row r="215" s="2" customFormat="1">
      <c r="A215" s="32"/>
      <c r="B215" s="33"/>
      <c r="C215" s="34"/>
      <c r="D215" s="197" t="s">
        <v>130</v>
      </c>
      <c r="E215" s="34"/>
      <c r="F215" s="202" t="s">
        <v>188</v>
      </c>
      <c r="G215" s="34"/>
      <c r="H215" s="34"/>
      <c r="I215" s="199"/>
      <c r="J215" s="34"/>
      <c r="K215" s="34"/>
      <c r="L215" s="38"/>
      <c r="M215" s="200"/>
      <c r="N215" s="201"/>
      <c r="O215" s="85"/>
      <c r="P215" s="85"/>
      <c r="Q215" s="85"/>
      <c r="R215" s="85"/>
      <c r="S215" s="85"/>
      <c r="T215" s="86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1" t="s">
        <v>130</v>
      </c>
      <c r="AU215" s="11" t="s">
        <v>79</v>
      </c>
    </row>
    <row r="216" s="2" customFormat="1">
      <c r="A216" s="32"/>
      <c r="B216" s="33"/>
      <c r="C216" s="34"/>
      <c r="D216" s="197" t="s">
        <v>132</v>
      </c>
      <c r="E216" s="34"/>
      <c r="F216" s="202" t="s">
        <v>189</v>
      </c>
      <c r="G216" s="34"/>
      <c r="H216" s="34"/>
      <c r="I216" s="199"/>
      <c r="J216" s="34"/>
      <c r="K216" s="34"/>
      <c r="L216" s="38"/>
      <c r="M216" s="200"/>
      <c r="N216" s="201"/>
      <c r="O216" s="85"/>
      <c r="P216" s="85"/>
      <c r="Q216" s="85"/>
      <c r="R216" s="85"/>
      <c r="S216" s="85"/>
      <c r="T216" s="86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1" t="s">
        <v>132</v>
      </c>
      <c r="AU216" s="11" t="s">
        <v>79</v>
      </c>
    </row>
    <row r="217" s="2" customFormat="1" ht="33" customHeight="1">
      <c r="A217" s="32"/>
      <c r="B217" s="33"/>
      <c r="C217" s="184" t="s">
        <v>258</v>
      </c>
      <c r="D217" s="184" t="s">
        <v>120</v>
      </c>
      <c r="E217" s="185" t="s">
        <v>259</v>
      </c>
      <c r="F217" s="186" t="s">
        <v>260</v>
      </c>
      <c r="G217" s="187" t="s">
        <v>185</v>
      </c>
      <c r="H217" s="188">
        <v>75</v>
      </c>
      <c r="I217" s="189"/>
      <c r="J217" s="190">
        <f>ROUND(I217*H217,2)</f>
        <v>0</v>
      </c>
      <c r="K217" s="186" t="s">
        <v>124</v>
      </c>
      <c r="L217" s="38"/>
      <c r="M217" s="191" t="s">
        <v>1</v>
      </c>
      <c r="N217" s="192" t="s">
        <v>44</v>
      </c>
      <c r="O217" s="85"/>
      <c r="P217" s="193">
        <f>O217*H217</f>
        <v>0</v>
      </c>
      <c r="Q217" s="193">
        <v>0</v>
      </c>
      <c r="R217" s="193">
        <f>Q217*H217</f>
        <v>0</v>
      </c>
      <c r="S217" s="193">
        <v>0</v>
      </c>
      <c r="T217" s="194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95" t="s">
        <v>125</v>
      </c>
      <c r="AT217" s="195" t="s">
        <v>120</v>
      </c>
      <c r="AU217" s="195" t="s">
        <v>79</v>
      </c>
      <c r="AY217" s="11" t="s">
        <v>126</v>
      </c>
      <c r="BE217" s="196">
        <f>IF(N217="základní",J217,0)</f>
        <v>0</v>
      </c>
      <c r="BF217" s="196">
        <f>IF(N217="snížená",J217,0)</f>
        <v>0</v>
      </c>
      <c r="BG217" s="196">
        <f>IF(N217="zákl. přenesená",J217,0)</f>
        <v>0</v>
      </c>
      <c r="BH217" s="196">
        <f>IF(N217="sníž. přenesená",J217,0)</f>
        <v>0</v>
      </c>
      <c r="BI217" s="196">
        <f>IF(N217="nulová",J217,0)</f>
        <v>0</v>
      </c>
      <c r="BJ217" s="11" t="s">
        <v>87</v>
      </c>
      <c r="BK217" s="196">
        <f>ROUND(I217*H217,2)</f>
        <v>0</v>
      </c>
      <c r="BL217" s="11" t="s">
        <v>125</v>
      </c>
      <c r="BM217" s="195" t="s">
        <v>261</v>
      </c>
    </row>
    <row r="218" s="2" customFormat="1">
      <c r="A218" s="32"/>
      <c r="B218" s="33"/>
      <c r="C218" s="34"/>
      <c r="D218" s="197" t="s">
        <v>128</v>
      </c>
      <c r="E218" s="34"/>
      <c r="F218" s="198" t="s">
        <v>262</v>
      </c>
      <c r="G218" s="34"/>
      <c r="H218" s="34"/>
      <c r="I218" s="199"/>
      <c r="J218" s="34"/>
      <c r="K218" s="34"/>
      <c r="L218" s="38"/>
      <c r="M218" s="200"/>
      <c r="N218" s="201"/>
      <c r="O218" s="85"/>
      <c r="P218" s="85"/>
      <c r="Q218" s="85"/>
      <c r="R218" s="85"/>
      <c r="S218" s="85"/>
      <c r="T218" s="86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T218" s="11" t="s">
        <v>128</v>
      </c>
      <c r="AU218" s="11" t="s">
        <v>79</v>
      </c>
    </row>
    <row r="219" s="2" customFormat="1">
      <c r="A219" s="32"/>
      <c r="B219" s="33"/>
      <c r="C219" s="34"/>
      <c r="D219" s="197" t="s">
        <v>130</v>
      </c>
      <c r="E219" s="34"/>
      <c r="F219" s="202" t="s">
        <v>188</v>
      </c>
      <c r="G219" s="34"/>
      <c r="H219" s="34"/>
      <c r="I219" s="199"/>
      <c r="J219" s="34"/>
      <c r="K219" s="34"/>
      <c r="L219" s="38"/>
      <c r="M219" s="200"/>
      <c r="N219" s="201"/>
      <c r="O219" s="85"/>
      <c r="P219" s="85"/>
      <c r="Q219" s="85"/>
      <c r="R219" s="85"/>
      <c r="S219" s="85"/>
      <c r="T219" s="86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1" t="s">
        <v>130</v>
      </c>
      <c r="AU219" s="11" t="s">
        <v>79</v>
      </c>
    </row>
    <row r="220" s="2" customFormat="1">
      <c r="A220" s="32"/>
      <c r="B220" s="33"/>
      <c r="C220" s="34"/>
      <c r="D220" s="197" t="s">
        <v>132</v>
      </c>
      <c r="E220" s="34"/>
      <c r="F220" s="202" t="s">
        <v>189</v>
      </c>
      <c r="G220" s="34"/>
      <c r="H220" s="34"/>
      <c r="I220" s="199"/>
      <c r="J220" s="34"/>
      <c r="K220" s="34"/>
      <c r="L220" s="38"/>
      <c r="M220" s="200"/>
      <c r="N220" s="201"/>
      <c r="O220" s="85"/>
      <c r="P220" s="85"/>
      <c r="Q220" s="85"/>
      <c r="R220" s="85"/>
      <c r="S220" s="85"/>
      <c r="T220" s="86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T220" s="11" t="s">
        <v>132</v>
      </c>
      <c r="AU220" s="11" t="s">
        <v>79</v>
      </c>
    </row>
    <row r="221" s="2" customFormat="1">
      <c r="A221" s="32"/>
      <c r="B221" s="33"/>
      <c r="C221" s="184" t="s">
        <v>263</v>
      </c>
      <c r="D221" s="184" t="s">
        <v>120</v>
      </c>
      <c r="E221" s="185" t="s">
        <v>264</v>
      </c>
      <c r="F221" s="186" t="s">
        <v>265</v>
      </c>
      <c r="G221" s="187" t="s">
        <v>185</v>
      </c>
      <c r="H221" s="188">
        <v>75</v>
      </c>
      <c r="I221" s="189"/>
      <c r="J221" s="190">
        <f>ROUND(I221*H221,2)</f>
        <v>0</v>
      </c>
      <c r="K221" s="186" t="s">
        <v>124</v>
      </c>
      <c r="L221" s="38"/>
      <c r="M221" s="191" t="s">
        <v>1</v>
      </c>
      <c r="N221" s="192" t="s">
        <v>44</v>
      </c>
      <c r="O221" s="85"/>
      <c r="P221" s="193">
        <f>O221*H221</f>
        <v>0</v>
      </c>
      <c r="Q221" s="193">
        <v>0</v>
      </c>
      <c r="R221" s="193">
        <f>Q221*H221</f>
        <v>0</v>
      </c>
      <c r="S221" s="193">
        <v>0</v>
      </c>
      <c r="T221" s="194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95" t="s">
        <v>125</v>
      </c>
      <c r="AT221" s="195" t="s">
        <v>120</v>
      </c>
      <c r="AU221" s="195" t="s">
        <v>79</v>
      </c>
      <c r="AY221" s="11" t="s">
        <v>126</v>
      </c>
      <c r="BE221" s="196">
        <f>IF(N221="základní",J221,0)</f>
        <v>0</v>
      </c>
      <c r="BF221" s="196">
        <f>IF(N221="snížená",J221,0)</f>
        <v>0</v>
      </c>
      <c r="BG221" s="196">
        <f>IF(N221="zákl. přenesená",J221,0)</f>
        <v>0</v>
      </c>
      <c r="BH221" s="196">
        <f>IF(N221="sníž. přenesená",J221,0)</f>
        <v>0</v>
      </c>
      <c r="BI221" s="196">
        <f>IF(N221="nulová",J221,0)</f>
        <v>0</v>
      </c>
      <c r="BJ221" s="11" t="s">
        <v>87</v>
      </c>
      <c r="BK221" s="196">
        <f>ROUND(I221*H221,2)</f>
        <v>0</v>
      </c>
      <c r="BL221" s="11" t="s">
        <v>125</v>
      </c>
      <c r="BM221" s="195" t="s">
        <v>266</v>
      </c>
    </row>
    <row r="222" s="2" customFormat="1">
      <c r="A222" s="32"/>
      <c r="B222" s="33"/>
      <c r="C222" s="34"/>
      <c r="D222" s="197" t="s">
        <v>128</v>
      </c>
      <c r="E222" s="34"/>
      <c r="F222" s="198" t="s">
        <v>267</v>
      </c>
      <c r="G222" s="34"/>
      <c r="H222" s="34"/>
      <c r="I222" s="199"/>
      <c r="J222" s="34"/>
      <c r="K222" s="34"/>
      <c r="L222" s="38"/>
      <c r="M222" s="200"/>
      <c r="N222" s="201"/>
      <c r="O222" s="85"/>
      <c r="P222" s="85"/>
      <c r="Q222" s="85"/>
      <c r="R222" s="85"/>
      <c r="S222" s="85"/>
      <c r="T222" s="86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T222" s="11" t="s">
        <v>128</v>
      </c>
      <c r="AU222" s="11" t="s">
        <v>79</v>
      </c>
    </row>
    <row r="223" s="2" customFormat="1">
      <c r="A223" s="32"/>
      <c r="B223" s="33"/>
      <c r="C223" s="34"/>
      <c r="D223" s="197" t="s">
        <v>130</v>
      </c>
      <c r="E223" s="34"/>
      <c r="F223" s="202" t="s">
        <v>188</v>
      </c>
      <c r="G223" s="34"/>
      <c r="H223" s="34"/>
      <c r="I223" s="199"/>
      <c r="J223" s="34"/>
      <c r="K223" s="34"/>
      <c r="L223" s="38"/>
      <c r="M223" s="200"/>
      <c r="N223" s="201"/>
      <c r="O223" s="85"/>
      <c r="P223" s="85"/>
      <c r="Q223" s="85"/>
      <c r="R223" s="85"/>
      <c r="S223" s="85"/>
      <c r="T223" s="86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1" t="s">
        <v>130</v>
      </c>
      <c r="AU223" s="11" t="s">
        <v>79</v>
      </c>
    </row>
    <row r="224" s="2" customFormat="1">
      <c r="A224" s="32"/>
      <c r="B224" s="33"/>
      <c r="C224" s="34"/>
      <c r="D224" s="197" t="s">
        <v>132</v>
      </c>
      <c r="E224" s="34"/>
      <c r="F224" s="202" t="s">
        <v>189</v>
      </c>
      <c r="G224" s="34"/>
      <c r="H224" s="34"/>
      <c r="I224" s="199"/>
      <c r="J224" s="34"/>
      <c r="K224" s="34"/>
      <c r="L224" s="38"/>
      <c r="M224" s="200"/>
      <c r="N224" s="201"/>
      <c r="O224" s="85"/>
      <c r="P224" s="85"/>
      <c r="Q224" s="85"/>
      <c r="R224" s="85"/>
      <c r="S224" s="85"/>
      <c r="T224" s="86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1" t="s">
        <v>132</v>
      </c>
      <c r="AU224" s="11" t="s">
        <v>79</v>
      </c>
    </row>
    <row r="225" s="2" customFormat="1">
      <c r="A225" s="32"/>
      <c r="B225" s="33"/>
      <c r="C225" s="184" t="s">
        <v>268</v>
      </c>
      <c r="D225" s="184" t="s">
        <v>120</v>
      </c>
      <c r="E225" s="185" t="s">
        <v>269</v>
      </c>
      <c r="F225" s="186" t="s">
        <v>270</v>
      </c>
      <c r="G225" s="187" t="s">
        <v>185</v>
      </c>
      <c r="H225" s="188">
        <v>75</v>
      </c>
      <c r="I225" s="189"/>
      <c r="J225" s="190">
        <f>ROUND(I225*H225,2)</f>
        <v>0</v>
      </c>
      <c r="K225" s="186" t="s">
        <v>124</v>
      </c>
      <c r="L225" s="38"/>
      <c r="M225" s="191" t="s">
        <v>1</v>
      </c>
      <c r="N225" s="192" t="s">
        <v>44</v>
      </c>
      <c r="O225" s="85"/>
      <c r="P225" s="193">
        <f>O225*H225</f>
        <v>0</v>
      </c>
      <c r="Q225" s="193">
        <v>0</v>
      </c>
      <c r="R225" s="193">
        <f>Q225*H225</f>
        <v>0</v>
      </c>
      <c r="S225" s="193">
        <v>0</v>
      </c>
      <c r="T225" s="194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95" t="s">
        <v>125</v>
      </c>
      <c r="AT225" s="195" t="s">
        <v>120</v>
      </c>
      <c r="AU225" s="195" t="s">
        <v>79</v>
      </c>
      <c r="AY225" s="11" t="s">
        <v>126</v>
      </c>
      <c r="BE225" s="196">
        <f>IF(N225="základní",J225,0)</f>
        <v>0</v>
      </c>
      <c r="BF225" s="196">
        <f>IF(N225="snížená",J225,0)</f>
        <v>0</v>
      </c>
      <c r="BG225" s="196">
        <f>IF(N225="zákl. přenesená",J225,0)</f>
        <v>0</v>
      </c>
      <c r="BH225" s="196">
        <f>IF(N225="sníž. přenesená",J225,0)</f>
        <v>0</v>
      </c>
      <c r="BI225" s="196">
        <f>IF(N225="nulová",J225,0)</f>
        <v>0</v>
      </c>
      <c r="BJ225" s="11" t="s">
        <v>87</v>
      </c>
      <c r="BK225" s="196">
        <f>ROUND(I225*H225,2)</f>
        <v>0</v>
      </c>
      <c r="BL225" s="11" t="s">
        <v>125</v>
      </c>
      <c r="BM225" s="195" t="s">
        <v>271</v>
      </c>
    </row>
    <row r="226" s="2" customFormat="1">
      <c r="A226" s="32"/>
      <c r="B226" s="33"/>
      <c r="C226" s="34"/>
      <c r="D226" s="197" t="s">
        <v>128</v>
      </c>
      <c r="E226" s="34"/>
      <c r="F226" s="198" t="s">
        <v>272</v>
      </c>
      <c r="G226" s="34"/>
      <c r="H226" s="34"/>
      <c r="I226" s="199"/>
      <c r="J226" s="34"/>
      <c r="K226" s="34"/>
      <c r="L226" s="38"/>
      <c r="M226" s="200"/>
      <c r="N226" s="201"/>
      <c r="O226" s="85"/>
      <c r="P226" s="85"/>
      <c r="Q226" s="85"/>
      <c r="R226" s="85"/>
      <c r="S226" s="85"/>
      <c r="T226" s="86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T226" s="11" t="s">
        <v>128</v>
      </c>
      <c r="AU226" s="11" t="s">
        <v>79</v>
      </c>
    </row>
    <row r="227" s="2" customFormat="1">
      <c r="A227" s="32"/>
      <c r="B227" s="33"/>
      <c r="C227" s="34"/>
      <c r="D227" s="197" t="s">
        <v>130</v>
      </c>
      <c r="E227" s="34"/>
      <c r="F227" s="202" t="s">
        <v>188</v>
      </c>
      <c r="G227" s="34"/>
      <c r="H227" s="34"/>
      <c r="I227" s="199"/>
      <c r="J227" s="34"/>
      <c r="K227" s="34"/>
      <c r="L227" s="38"/>
      <c r="M227" s="200"/>
      <c r="N227" s="201"/>
      <c r="O227" s="85"/>
      <c r="P227" s="85"/>
      <c r="Q227" s="85"/>
      <c r="R227" s="85"/>
      <c r="S227" s="85"/>
      <c r="T227" s="86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1" t="s">
        <v>130</v>
      </c>
      <c r="AU227" s="11" t="s">
        <v>79</v>
      </c>
    </row>
    <row r="228" s="2" customFormat="1">
      <c r="A228" s="32"/>
      <c r="B228" s="33"/>
      <c r="C228" s="34"/>
      <c r="D228" s="197" t="s">
        <v>132</v>
      </c>
      <c r="E228" s="34"/>
      <c r="F228" s="202" t="s">
        <v>189</v>
      </c>
      <c r="G228" s="34"/>
      <c r="H228" s="34"/>
      <c r="I228" s="199"/>
      <c r="J228" s="34"/>
      <c r="K228" s="34"/>
      <c r="L228" s="38"/>
      <c r="M228" s="200"/>
      <c r="N228" s="201"/>
      <c r="O228" s="85"/>
      <c r="P228" s="85"/>
      <c r="Q228" s="85"/>
      <c r="R228" s="85"/>
      <c r="S228" s="85"/>
      <c r="T228" s="86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1" t="s">
        <v>132</v>
      </c>
      <c r="AU228" s="11" t="s">
        <v>79</v>
      </c>
    </row>
    <row r="229" s="2" customFormat="1">
      <c r="A229" s="32"/>
      <c r="B229" s="33"/>
      <c r="C229" s="184" t="s">
        <v>273</v>
      </c>
      <c r="D229" s="184" t="s">
        <v>120</v>
      </c>
      <c r="E229" s="185" t="s">
        <v>274</v>
      </c>
      <c r="F229" s="186" t="s">
        <v>275</v>
      </c>
      <c r="G229" s="187" t="s">
        <v>185</v>
      </c>
      <c r="H229" s="188">
        <v>75</v>
      </c>
      <c r="I229" s="189"/>
      <c r="J229" s="190">
        <f>ROUND(I229*H229,2)</f>
        <v>0</v>
      </c>
      <c r="K229" s="186" t="s">
        <v>124</v>
      </c>
      <c r="L229" s="38"/>
      <c r="M229" s="191" t="s">
        <v>1</v>
      </c>
      <c r="N229" s="192" t="s">
        <v>44</v>
      </c>
      <c r="O229" s="85"/>
      <c r="P229" s="193">
        <f>O229*H229</f>
        <v>0</v>
      </c>
      <c r="Q229" s="193">
        <v>0</v>
      </c>
      <c r="R229" s="193">
        <f>Q229*H229</f>
        <v>0</v>
      </c>
      <c r="S229" s="193">
        <v>0</v>
      </c>
      <c r="T229" s="194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95" t="s">
        <v>125</v>
      </c>
      <c r="AT229" s="195" t="s">
        <v>120</v>
      </c>
      <c r="AU229" s="195" t="s">
        <v>79</v>
      </c>
      <c r="AY229" s="11" t="s">
        <v>126</v>
      </c>
      <c r="BE229" s="196">
        <f>IF(N229="základní",J229,0)</f>
        <v>0</v>
      </c>
      <c r="BF229" s="196">
        <f>IF(N229="snížená",J229,0)</f>
        <v>0</v>
      </c>
      <c r="BG229" s="196">
        <f>IF(N229="zákl. přenesená",J229,0)</f>
        <v>0</v>
      </c>
      <c r="BH229" s="196">
        <f>IF(N229="sníž. přenesená",J229,0)</f>
        <v>0</v>
      </c>
      <c r="BI229" s="196">
        <f>IF(N229="nulová",J229,0)</f>
        <v>0</v>
      </c>
      <c r="BJ229" s="11" t="s">
        <v>87</v>
      </c>
      <c r="BK229" s="196">
        <f>ROUND(I229*H229,2)</f>
        <v>0</v>
      </c>
      <c r="BL229" s="11" t="s">
        <v>125</v>
      </c>
      <c r="BM229" s="195" t="s">
        <v>276</v>
      </c>
    </row>
    <row r="230" s="2" customFormat="1">
      <c r="A230" s="32"/>
      <c r="B230" s="33"/>
      <c r="C230" s="34"/>
      <c r="D230" s="197" t="s">
        <v>128</v>
      </c>
      <c r="E230" s="34"/>
      <c r="F230" s="198" t="s">
        <v>277</v>
      </c>
      <c r="G230" s="34"/>
      <c r="H230" s="34"/>
      <c r="I230" s="199"/>
      <c r="J230" s="34"/>
      <c r="K230" s="34"/>
      <c r="L230" s="38"/>
      <c r="M230" s="200"/>
      <c r="N230" s="201"/>
      <c r="O230" s="85"/>
      <c r="P230" s="85"/>
      <c r="Q230" s="85"/>
      <c r="R230" s="85"/>
      <c r="S230" s="85"/>
      <c r="T230" s="86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T230" s="11" t="s">
        <v>128</v>
      </c>
      <c r="AU230" s="11" t="s">
        <v>79</v>
      </c>
    </row>
    <row r="231" s="2" customFormat="1">
      <c r="A231" s="32"/>
      <c r="B231" s="33"/>
      <c r="C231" s="34"/>
      <c r="D231" s="197" t="s">
        <v>130</v>
      </c>
      <c r="E231" s="34"/>
      <c r="F231" s="202" t="s">
        <v>188</v>
      </c>
      <c r="G231" s="34"/>
      <c r="H231" s="34"/>
      <c r="I231" s="199"/>
      <c r="J231" s="34"/>
      <c r="K231" s="34"/>
      <c r="L231" s="38"/>
      <c r="M231" s="200"/>
      <c r="N231" s="201"/>
      <c r="O231" s="85"/>
      <c r="P231" s="85"/>
      <c r="Q231" s="85"/>
      <c r="R231" s="85"/>
      <c r="S231" s="85"/>
      <c r="T231" s="86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1" t="s">
        <v>130</v>
      </c>
      <c r="AU231" s="11" t="s">
        <v>79</v>
      </c>
    </row>
    <row r="232" s="2" customFormat="1">
      <c r="A232" s="32"/>
      <c r="B232" s="33"/>
      <c r="C232" s="34"/>
      <c r="D232" s="197" t="s">
        <v>132</v>
      </c>
      <c r="E232" s="34"/>
      <c r="F232" s="202" t="s">
        <v>189</v>
      </c>
      <c r="G232" s="34"/>
      <c r="H232" s="34"/>
      <c r="I232" s="199"/>
      <c r="J232" s="34"/>
      <c r="K232" s="34"/>
      <c r="L232" s="38"/>
      <c r="M232" s="200"/>
      <c r="N232" s="201"/>
      <c r="O232" s="85"/>
      <c r="P232" s="85"/>
      <c r="Q232" s="85"/>
      <c r="R232" s="85"/>
      <c r="S232" s="85"/>
      <c r="T232" s="86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T232" s="11" t="s">
        <v>132</v>
      </c>
      <c r="AU232" s="11" t="s">
        <v>79</v>
      </c>
    </row>
    <row r="233" s="2" customFormat="1">
      <c r="A233" s="32"/>
      <c r="B233" s="33"/>
      <c r="C233" s="184" t="s">
        <v>278</v>
      </c>
      <c r="D233" s="184" t="s">
        <v>120</v>
      </c>
      <c r="E233" s="185" t="s">
        <v>279</v>
      </c>
      <c r="F233" s="186" t="s">
        <v>280</v>
      </c>
      <c r="G233" s="187" t="s">
        <v>185</v>
      </c>
      <c r="H233" s="188">
        <v>3600</v>
      </c>
      <c r="I233" s="189"/>
      <c r="J233" s="190">
        <f>ROUND(I233*H233,2)</f>
        <v>0</v>
      </c>
      <c r="K233" s="186" t="s">
        <v>124</v>
      </c>
      <c r="L233" s="38"/>
      <c r="M233" s="191" t="s">
        <v>1</v>
      </c>
      <c r="N233" s="192" t="s">
        <v>44</v>
      </c>
      <c r="O233" s="85"/>
      <c r="P233" s="193">
        <f>O233*H233</f>
        <v>0</v>
      </c>
      <c r="Q233" s="193">
        <v>0</v>
      </c>
      <c r="R233" s="193">
        <f>Q233*H233</f>
        <v>0</v>
      </c>
      <c r="S233" s="193">
        <v>0</v>
      </c>
      <c r="T233" s="194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95" t="s">
        <v>125</v>
      </c>
      <c r="AT233" s="195" t="s">
        <v>120</v>
      </c>
      <c r="AU233" s="195" t="s">
        <v>79</v>
      </c>
      <c r="AY233" s="11" t="s">
        <v>126</v>
      </c>
      <c r="BE233" s="196">
        <f>IF(N233="základní",J233,0)</f>
        <v>0</v>
      </c>
      <c r="BF233" s="196">
        <f>IF(N233="snížená",J233,0)</f>
        <v>0</v>
      </c>
      <c r="BG233" s="196">
        <f>IF(N233="zákl. přenesená",J233,0)</f>
        <v>0</v>
      </c>
      <c r="BH233" s="196">
        <f>IF(N233="sníž. přenesená",J233,0)</f>
        <v>0</v>
      </c>
      <c r="BI233" s="196">
        <f>IF(N233="nulová",J233,0)</f>
        <v>0</v>
      </c>
      <c r="BJ233" s="11" t="s">
        <v>87</v>
      </c>
      <c r="BK233" s="196">
        <f>ROUND(I233*H233,2)</f>
        <v>0</v>
      </c>
      <c r="BL233" s="11" t="s">
        <v>125</v>
      </c>
      <c r="BM233" s="195" t="s">
        <v>281</v>
      </c>
    </row>
    <row r="234" s="2" customFormat="1">
      <c r="A234" s="32"/>
      <c r="B234" s="33"/>
      <c r="C234" s="34"/>
      <c r="D234" s="197" t="s">
        <v>128</v>
      </c>
      <c r="E234" s="34"/>
      <c r="F234" s="198" t="s">
        <v>282</v>
      </c>
      <c r="G234" s="34"/>
      <c r="H234" s="34"/>
      <c r="I234" s="199"/>
      <c r="J234" s="34"/>
      <c r="K234" s="34"/>
      <c r="L234" s="38"/>
      <c r="M234" s="200"/>
      <c r="N234" s="201"/>
      <c r="O234" s="85"/>
      <c r="P234" s="85"/>
      <c r="Q234" s="85"/>
      <c r="R234" s="85"/>
      <c r="S234" s="85"/>
      <c r="T234" s="86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T234" s="11" t="s">
        <v>128</v>
      </c>
      <c r="AU234" s="11" t="s">
        <v>79</v>
      </c>
    </row>
    <row r="235" s="2" customFormat="1">
      <c r="A235" s="32"/>
      <c r="B235" s="33"/>
      <c r="C235" s="34"/>
      <c r="D235" s="197" t="s">
        <v>130</v>
      </c>
      <c r="E235" s="34"/>
      <c r="F235" s="202" t="s">
        <v>283</v>
      </c>
      <c r="G235" s="34"/>
      <c r="H235" s="34"/>
      <c r="I235" s="199"/>
      <c r="J235" s="34"/>
      <c r="K235" s="34"/>
      <c r="L235" s="38"/>
      <c r="M235" s="200"/>
      <c r="N235" s="201"/>
      <c r="O235" s="85"/>
      <c r="P235" s="85"/>
      <c r="Q235" s="85"/>
      <c r="R235" s="85"/>
      <c r="S235" s="85"/>
      <c r="T235" s="86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1" t="s">
        <v>130</v>
      </c>
      <c r="AU235" s="11" t="s">
        <v>79</v>
      </c>
    </row>
    <row r="236" s="2" customFormat="1">
      <c r="A236" s="32"/>
      <c r="B236" s="33"/>
      <c r="C236" s="34"/>
      <c r="D236" s="197" t="s">
        <v>132</v>
      </c>
      <c r="E236" s="34"/>
      <c r="F236" s="202" t="s">
        <v>189</v>
      </c>
      <c r="G236" s="34"/>
      <c r="H236" s="34"/>
      <c r="I236" s="199"/>
      <c r="J236" s="34"/>
      <c r="K236" s="34"/>
      <c r="L236" s="38"/>
      <c r="M236" s="200"/>
      <c r="N236" s="201"/>
      <c r="O236" s="85"/>
      <c r="P236" s="85"/>
      <c r="Q236" s="85"/>
      <c r="R236" s="85"/>
      <c r="S236" s="85"/>
      <c r="T236" s="86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T236" s="11" t="s">
        <v>132</v>
      </c>
      <c r="AU236" s="11" t="s">
        <v>79</v>
      </c>
    </row>
    <row r="237" s="2" customFormat="1">
      <c r="A237" s="32"/>
      <c r="B237" s="33"/>
      <c r="C237" s="184" t="s">
        <v>284</v>
      </c>
      <c r="D237" s="184" t="s">
        <v>120</v>
      </c>
      <c r="E237" s="185" t="s">
        <v>285</v>
      </c>
      <c r="F237" s="186" t="s">
        <v>286</v>
      </c>
      <c r="G237" s="187" t="s">
        <v>185</v>
      </c>
      <c r="H237" s="188">
        <v>3600</v>
      </c>
      <c r="I237" s="189"/>
      <c r="J237" s="190">
        <f>ROUND(I237*H237,2)</f>
        <v>0</v>
      </c>
      <c r="K237" s="186" t="s">
        <v>124</v>
      </c>
      <c r="L237" s="38"/>
      <c r="M237" s="191" t="s">
        <v>1</v>
      </c>
      <c r="N237" s="192" t="s">
        <v>44</v>
      </c>
      <c r="O237" s="85"/>
      <c r="P237" s="193">
        <f>O237*H237</f>
        <v>0</v>
      </c>
      <c r="Q237" s="193">
        <v>0</v>
      </c>
      <c r="R237" s="193">
        <f>Q237*H237</f>
        <v>0</v>
      </c>
      <c r="S237" s="193">
        <v>0</v>
      </c>
      <c r="T237" s="194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95" t="s">
        <v>125</v>
      </c>
      <c r="AT237" s="195" t="s">
        <v>120</v>
      </c>
      <c r="AU237" s="195" t="s">
        <v>79</v>
      </c>
      <c r="AY237" s="11" t="s">
        <v>126</v>
      </c>
      <c r="BE237" s="196">
        <f>IF(N237="základní",J237,0)</f>
        <v>0</v>
      </c>
      <c r="BF237" s="196">
        <f>IF(N237="snížená",J237,0)</f>
        <v>0</v>
      </c>
      <c r="BG237" s="196">
        <f>IF(N237="zákl. přenesená",J237,0)</f>
        <v>0</v>
      </c>
      <c r="BH237" s="196">
        <f>IF(N237="sníž. přenesená",J237,0)</f>
        <v>0</v>
      </c>
      <c r="BI237" s="196">
        <f>IF(N237="nulová",J237,0)</f>
        <v>0</v>
      </c>
      <c r="BJ237" s="11" t="s">
        <v>87</v>
      </c>
      <c r="BK237" s="196">
        <f>ROUND(I237*H237,2)</f>
        <v>0</v>
      </c>
      <c r="BL237" s="11" t="s">
        <v>125</v>
      </c>
      <c r="BM237" s="195" t="s">
        <v>287</v>
      </c>
    </row>
    <row r="238" s="2" customFormat="1">
      <c r="A238" s="32"/>
      <c r="B238" s="33"/>
      <c r="C238" s="34"/>
      <c r="D238" s="197" t="s">
        <v>128</v>
      </c>
      <c r="E238" s="34"/>
      <c r="F238" s="198" t="s">
        <v>288</v>
      </c>
      <c r="G238" s="34"/>
      <c r="H238" s="34"/>
      <c r="I238" s="199"/>
      <c r="J238" s="34"/>
      <c r="K238" s="34"/>
      <c r="L238" s="38"/>
      <c r="M238" s="200"/>
      <c r="N238" s="201"/>
      <c r="O238" s="85"/>
      <c r="P238" s="85"/>
      <c r="Q238" s="85"/>
      <c r="R238" s="85"/>
      <c r="S238" s="85"/>
      <c r="T238" s="86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T238" s="11" t="s">
        <v>128</v>
      </c>
      <c r="AU238" s="11" t="s">
        <v>79</v>
      </c>
    </row>
    <row r="239" s="2" customFormat="1">
      <c r="A239" s="32"/>
      <c r="B239" s="33"/>
      <c r="C239" s="34"/>
      <c r="D239" s="197" t="s">
        <v>130</v>
      </c>
      <c r="E239" s="34"/>
      <c r="F239" s="202" t="s">
        <v>283</v>
      </c>
      <c r="G239" s="34"/>
      <c r="H239" s="34"/>
      <c r="I239" s="199"/>
      <c r="J239" s="34"/>
      <c r="K239" s="34"/>
      <c r="L239" s="38"/>
      <c r="M239" s="200"/>
      <c r="N239" s="201"/>
      <c r="O239" s="85"/>
      <c r="P239" s="85"/>
      <c r="Q239" s="85"/>
      <c r="R239" s="85"/>
      <c r="S239" s="85"/>
      <c r="T239" s="86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1" t="s">
        <v>130</v>
      </c>
      <c r="AU239" s="11" t="s">
        <v>79</v>
      </c>
    </row>
    <row r="240" s="2" customFormat="1">
      <c r="A240" s="32"/>
      <c r="B240" s="33"/>
      <c r="C240" s="34"/>
      <c r="D240" s="197" t="s">
        <v>132</v>
      </c>
      <c r="E240" s="34"/>
      <c r="F240" s="202" t="s">
        <v>189</v>
      </c>
      <c r="G240" s="34"/>
      <c r="H240" s="34"/>
      <c r="I240" s="199"/>
      <c r="J240" s="34"/>
      <c r="K240" s="34"/>
      <c r="L240" s="38"/>
      <c r="M240" s="200"/>
      <c r="N240" s="201"/>
      <c r="O240" s="85"/>
      <c r="P240" s="85"/>
      <c r="Q240" s="85"/>
      <c r="R240" s="85"/>
      <c r="S240" s="85"/>
      <c r="T240" s="86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1" t="s">
        <v>132</v>
      </c>
      <c r="AU240" s="11" t="s">
        <v>79</v>
      </c>
    </row>
    <row r="241" s="2" customFormat="1">
      <c r="A241" s="32"/>
      <c r="B241" s="33"/>
      <c r="C241" s="184" t="s">
        <v>289</v>
      </c>
      <c r="D241" s="184" t="s">
        <v>120</v>
      </c>
      <c r="E241" s="185" t="s">
        <v>290</v>
      </c>
      <c r="F241" s="186" t="s">
        <v>291</v>
      </c>
      <c r="G241" s="187" t="s">
        <v>185</v>
      </c>
      <c r="H241" s="188">
        <v>3600</v>
      </c>
      <c r="I241" s="189"/>
      <c r="J241" s="190">
        <f>ROUND(I241*H241,2)</f>
        <v>0</v>
      </c>
      <c r="K241" s="186" t="s">
        <v>124</v>
      </c>
      <c r="L241" s="38"/>
      <c r="M241" s="191" t="s">
        <v>1</v>
      </c>
      <c r="N241" s="192" t="s">
        <v>44</v>
      </c>
      <c r="O241" s="85"/>
      <c r="P241" s="193">
        <f>O241*H241</f>
        <v>0</v>
      </c>
      <c r="Q241" s="193">
        <v>0</v>
      </c>
      <c r="R241" s="193">
        <f>Q241*H241</f>
        <v>0</v>
      </c>
      <c r="S241" s="193">
        <v>0</v>
      </c>
      <c r="T241" s="194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95" t="s">
        <v>125</v>
      </c>
      <c r="AT241" s="195" t="s">
        <v>120</v>
      </c>
      <c r="AU241" s="195" t="s">
        <v>79</v>
      </c>
      <c r="AY241" s="11" t="s">
        <v>126</v>
      </c>
      <c r="BE241" s="196">
        <f>IF(N241="základní",J241,0)</f>
        <v>0</v>
      </c>
      <c r="BF241" s="196">
        <f>IF(N241="snížená",J241,0)</f>
        <v>0</v>
      </c>
      <c r="BG241" s="196">
        <f>IF(N241="zákl. přenesená",J241,0)</f>
        <v>0</v>
      </c>
      <c r="BH241" s="196">
        <f>IF(N241="sníž. přenesená",J241,0)</f>
        <v>0</v>
      </c>
      <c r="BI241" s="196">
        <f>IF(N241="nulová",J241,0)</f>
        <v>0</v>
      </c>
      <c r="BJ241" s="11" t="s">
        <v>87</v>
      </c>
      <c r="BK241" s="196">
        <f>ROUND(I241*H241,2)</f>
        <v>0</v>
      </c>
      <c r="BL241" s="11" t="s">
        <v>125</v>
      </c>
      <c r="BM241" s="195" t="s">
        <v>292</v>
      </c>
    </row>
    <row r="242" s="2" customFormat="1">
      <c r="A242" s="32"/>
      <c r="B242" s="33"/>
      <c r="C242" s="34"/>
      <c r="D242" s="197" t="s">
        <v>128</v>
      </c>
      <c r="E242" s="34"/>
      <c r="F242" s="198" t="s">
        <v>293</v>
      </c>
      <c r="G242" s="34"/>
      <c r="H242" s="34"/>
      <c r="I242" s="199"/>
      <c r="J242" s="34"/>
      <c r="K242" s="34"/>
      <c r="L242" s="38"/>
      <c r="M242" s="200"/>
      <c r="N242" s="201"/>
      <c r="O242" s="85"/>
      <c r="P242" s="85"/>
      <c r="Q242" s="85"/>
      <c r="R242" s="85"/>
      <c r="S242" s="85"/>
      <c r="T242" s="86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T242" s="11" t="s">
        <v>128</v>
      </c>
      <c r="AU242" s="11" t="s">
        <v>79</v>
      </c>
    </row>
    <row r="243" s="2" customFormat="1">
      <c r="A243" s="32"/>
      <c r="B243" s="33"/>
      <c r="C243" s="34"/>
      <c r="D243" s="197" t="s">
        <v>130</v>
      </c>
      <c r="E243" s="34"/>
      <c r="F243" s="202" t="s">
        <v>283</v>
      </c>
      <c r="G243" s="34"/>
      <c r="H243" s="34"/>
      <c r="I243" s="199"/>
      <c r="J243" s="34"/>
      <c r="K243" s="34"/>
      <c r="L243" s="38"/>
      <c r="M243" s="200"/>
      <c r="N243" s="201"/>
      <c r="O243" s="85"/>
      <c r="P243" s="85"/>
      <c r="Q243" s="85"/>
      <c r="R243" s="85"/>
      <c r="S243" s="85"/>
      <c r="T243" s="86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1" t="s">
        <v>130</v>
      </c>
      <c r="AU243" s="11" t="s">
        <v>79</v>
      </c>
    </row>
    <row r="244" s="2" customFormat="1">
      <c r="A244" s="32"/>
      <c r="B244" s="33"/>
      <c r="C244" s="34"/>
      <c r="D244" s="197" t="s">
        <v>132</v>
      </c>
      <c r="E244" s="34"/>
      <c r="F244" s="202" t="s">
        <v>189</v>
      </c>
      <c r="G244" s="34"/>
      <c r="H244" s="34"/>
      <c r="I244" s="199"/>
      <c r="J244" s="34"/>
      <c r="K244" s="34"/>
      <c r="L244" s="38"/>
      <c r="M244" s="200"/>
      <c r="N244" s="201"/>
      <c r="O244" s="85"/>
      <c r="P244" s="85"/>
      <c r="Q244" s="85"/>
      <c r="R244" s="85"/>
      <c r="S244" s="85"/>
      <c r="T244" s="86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T244" s="11" t="s">
        <v>132</v>
      </c>
      <c r="AU244" s="11" t="s">
        <v>79</v>
      </c>
    </row>
    <row r="245" s="2" customFormat="1">
      <c r="A245" s="32"/>
      <c r="B245" s="33"/>
      <c r="C245" s="184" t="s">
        <v>294</v>
      </c>
      <c r="D245" s="184" t="s">
        <v>120</v>
      </c>
      <c r="E245" s="185" t="s">
        <v>295</v>
      </c>
      <c r="F245" s="186" t="s">
        <v>296</v>
      </c>
      <c r="G245" s="187" t="s">
        <v>185</v>
      </c>
      <c r="H245" s="188">
        <v>3600</v>
      </c>
      <c r="I245" s="189"/>
      <c r="J245" s="190">
        <f>ROUND(I245*H245,2)</f>
        <v>0</v>
      </c>
      <c r="K245" s="186" t="s">
        <v>124</v>
      </c>
      <c r="L245" s="38"/>
      <c r="M245" s="191" t="s">
        <v>1</v>
      </c>
      <c r="N245" s="192" t="s">
        <v>44</v>
      </c>
      <c r="O245" s="85"/>
      <c r="P245" s="193">
        <f>O245*H245</f>
        <v>0</v>
      </c>
      <c r="Q245" s="193">
        <v>0</v>
      </c>
      <c r="R245" s="193">
        <f>Q245*H245</f>
        <v>0</v>
      </c>
      <c r="S245" s="193">
        <v>0</v>
      </c>
      <c r="T245" s="194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95" t="s">
        <v>125</v>
      </c>
      <c r="AT245" s="195" t="s">
        <v>120</v>
      </c>
      <c r="AU245" s="195" t="s">
        <v>79</v>
      </c>
      <c r="AY245" s="11" t="s">
        <v>126</v>
      </c>
      <c r="BE245" s="196">
        <f>IF(N245="základní",J245,0)</f>
        <v>0</v>
      </c>
      <c r="BF245" s="196">
        <f>IF(N245="snížená",J245,0)</f>
        <v>0</v>
      </c>
      <c r="BG245" s="196">
        <f>IF(N245="zákl. přenesená",J245,0)</f>
        <v>0</v>
      </c>
      <c r="BH245" s="196">
        <f>IF(N245="sníž. přenesená",J245,0)</f>
        <v>0</v>
      </c>
      <c r="BI245" s="196">
        <f>IF(N245="nulová",J245,0)</f>
        <v>0</v>
      </c>
      <c r="BJ245" s="11" t="s">
        <v>87</v>
      </c>
      <c r="BK245" s="196">
        <f>ROUND(I245*H245,2)</f>
        <v>0</v>
      </c>
      <c r="BL245" s="11" t="s">
        <v>125</v>
      </c>
      <c r="BM245" s="195" t="s">
        <v>297</v>
      </c>
    </row>
    <row r="246" s="2" customFormat="1">
      <c r="A246" s="32"/>
      <c r="B246" s="33"/>
      <c r="C246" s="34"/>
      <c r="D246" s="197" t="s">
        <v>128</v>
      </c>
      <c r="E246" s="34"/>
      <c r="F246" s="198" t="s">
        <v>298</v>
      </c>
      <c r="G246" s="34"/>
      <c r="H246" s="34"/>
      <c r="I246" s="199"/>
      <c r="J246" s="34"/>
      <c r="K246" s="34"/>
      <c r="L246" s="38"/>
      <c r="M246" s="200"/>
      <c r="N246" s="201"/>
      <c r="O246" s="85"/>
      <c r="P246" s="85"/>
      <c r="Q246" s="85"/>
      <c r="R246" s="85"/>
      <c r="S246" s="85"/>
      <c r="T246" s="86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1" t="s">
        <v>128</v>
      </c>
      <c r="AU246" s="11" t="s">
        <v>79</v>
      </c>
    </row>
    <row r="247" s="2" customFormat="1">
      <c r="A247" s="32"/>
      <c r="B247" s="33"/>
      <c r="C247" s="34"/>
      <c r="D247" s="197" t="s">
        <v>130</v>
      </c>
      <c r="E247" s="34"/>
      <c r="F247" s="202" t="s">
        <v>283</v>
      </c>
      <c r="G247" s="34"/>
      <c r="H247" s="34"/>
      <c r="I247" s="199"/>
      <c r="J247" s="34"/>
      <c r="K247" s="34"/>
      <c r="L247" s="38"/>
      <c r="M247" s="200"/>
      <c r="N247" s="201"/>
      <c r="O247" s="85"/>
      <c r="P247" s="85"/>
      <c r="Q247" s="85"/>
      <c r="R247" s="85"/>
      <c r="S247" s="85"/>
      <c r="T247" s="86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T247" s="11" t="s">
        <v>130</v>
      </c>
      <c r="AU247" s="11" t="s">
        <v>79</v>
      </c>
    </row>
    <row r="248" s="2" customFormat="1">
      <c r="A248" s="32"/>
      <c r="B248" s="33"/>
      <c r="C248" s="34"/>
      <c r="D248" s="197" t="s">
        <v>132</v>
      </c>
      <c r="E248" s="34"/>
      <c r="F248" s="202" t="s">
        <v>189</v>
      </c>
      <c r="G248" s="34"/>
      <c r="H248" s="34"/>
      <c r="I248" s="199"/>
      <c r="J248" s="34"/>
      <c r="K248" s="34"/>
      <c r="L248" s="38"/>
      <c r="M248" s="200"/>
      <c r="N248" s="201"/>
      <c r="O248" s="85"/>
      <c r="P248" s="85"/>
      <c r="Q248" s="85"/>
      <c r="R248" s="85"/>
      <c r="S248" s="85"/>
      <c r="T248" s="86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T248" s="11" t="s">
        <v>132</v>
      </c>
      <c r="AU248" s="11" t="s">
        <v>79</v>
      </c>
    </row>
    <row r="249" s="2" customFormat="1" ht="33" customHeight="1">
      <c r="A249" s="32"/>
      <c r="B249" s="33"/>
      <c r="C249" s="184" t="s">
        <v>299</v>
      </c>
      <c r="D249" s="184" t="s">
        <v>120</v>
      </c>
      <c r="E249" s="185" t="s">
        <v>300</v>
      </c>
      <c r="F249" s="186" t="s">
        <v>301</v>
      </c>
      <c r="G249" s="187" t="s">
        <v>185</v>
      </c>
      <c r="H249" s="188">
        <v>3600</v>
      </c>
      <c r="I249" s="189"/>
      <c r="J249" s="190">
        <f>ROUND(I249*H249,2)</f>
        <v>0</v>
      </c>
      <c r="K249" s="186" t="s">
        <v>124</v>
      </c>
      <c r="L249" s="38"/>
      <c r="M249" s="191" t="s">
        <v>1</v>
      </c>
      <c r="N249" s="192" t="s">
        <v>44</v>
      </c>
      <c r="O249" s="85"/>
      <c r="P249" s="193">
        <f>O249*H249</f>
        <v>0</v>
      </c>
      <c r="Q249" s="193">
        <v>0</v>
      </c>
      <c r="R249" s="193">
        <f>Q249*H249</f>
        <v>0</v>
      </c>
      <c r="S249" s="193">
        <v>0</v>
      </c>
      <c r="T249" s="194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95" t="s">
        <v>125</v>
      </c>
      <c r="AT249" s="195" t="s">
        <v>120</v>
      </c>
      <c r="AU249" s="195" t="s">
        <v>79</v>
      </c>
      <c r="AY249" s="11" t="s">
        <v>126</v>
      </c>
      <c r="BE249" s="196">
        <f>IF(N249="základní",J249,0)</f>
        <v>0</v>
      </c>
      <c r="BF249" s="196">
        <f>IF(N249="snížená",J249,0)</f>
        <v>0</v>
      </c>
      <c r="BG249" s="196">
        <f>IF(N249="zákl. přenesená",J249,0)</f>
        <v>0</v>
      </c>
      <c r="BH249" s="196">
        <f>IF(N249="sníž. přenesená",J249,0)</f>
        <v>0</v>
      </c>
      <c r="BI249" s="196">
        <f>IF(N249="nulová",J249,0)</f>
        <v>0</v>
      </c>
      <c r="BJ249" s="11" t="s">
        <v>87</v>
      </c>
      <c r="BK249" s="196">
        <f>ROUND(I249*H249,2)</f>
        <v>0</v>
      </c>
      <c r="BL249" s="11" t="s">
        <v>125</v>
      </c>
      <c r="BM249" s="195" t="s">
        <v>302</v>
      </c>
    </row>
    <row r="250" s="2" customFormat="1">
      <c r="A250" s="32"/>
      <c r="B250" s="33"/>
      <c r="C250" s="34"/>
      <c r="D250" s="197" t="s">
        <v>128</v>
      </c>
      <c r="E250" s="34"/>
      <c r="F250" s="198" t="s">
        <v>303</v>
      </c>
      <c r="G250" s="34"/>
      <c r="H250" s="34"/>
      <c r="I250" s="199"/>
      <c r="J250" s="34"/>
      <c r="K250" s="34"/>
      <c r="L250" s="38"/>
      <c r="M250" s="200"/>
      <c r="N250" s="201"/>
      <c r="O250" s="85"/>
      <c r="P250" s="85"/>
      <c r="Q250" s="85"/>
      <c r="R250" s="85"/>
      <c r="S250" s="85"/>
      <c r="T250" s="86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T250" s="11" t="s">
        <v>128</v>
      </c>
      <c r="AU250" s="11" t="s">
        <v>79</v>
      </c>
    </row>
    <row r="251" s="2" customFormat="1">
      <c r="A251" s="32"/>
      <c r="B251" s="33"/>
      <c r="C251" s="34"/>
      <c r="D251" s="197" t="s">
        <v>130</v>
      </c>
      <c r="E251" s="34"/>
      <c r="F251" s="202" t="s">
        <v>283</v>
      </c>
      <c r="G251" s="34"/>
      <c r="H251" s="34"/>
      <c r="I251" s="199"/>
      <c r="J251" s="34"/>
      <c r="K251" s="34"/>
      <c r="L251" s="38"/>
      <c r="M251" s="200"/>
      <c r="N251" s="201"/>
      <c r="O251" s="85"/>
      <c r="P251" s="85"/>
      <c r="Q251" s="85"/>
      <c r="R251" s="85"/>
      <c r="S251" s="85"/>
      <c r="T251" s="86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T251" s="11" t="s">
        <v>130</v>
      </c>
      <c r="AU251" s="11" t="s">
        <v>79</v>
      </c>
    </row>
    <row r="252" s="2" customFormat="1">
      <c r="A252" s="32"/>
      <c r="B252" s="33"/>
      <c r="C252" s="34"/>
      <c r="D252" s="197" t="s">
        <v>132</v>
      </c>
      <c r="E252" s="34"/>
      <c r="F252" s="202" t="s">
        <v>189</v>
      </c>
      <c r="G252" s="34"/>
      <c r="H252" s="34"/>
      <c r="I252" s="199"/>
      <c r="J252" s="34"/>
      <c r="K252" s="34"/>
      <c r="L252" s="38"/>
      <c r="M252" s="200"/>
      <c r="N252" s="201"/>
      <c r="O252" s="85"/>
      <c r="P252" s="85"/>
      <c r="Q252" s="85"/>
      <c r="R252" s="85"/>
      <c r="S252" s="85"/>
      <c r="T252" s="86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T252" s="11" t="s">
        <v>132</v>
      </c>
      <c r="AU252" s="11" t="s">
        <v>79</v>
      </c>
    </row>
    <row r="253" s="2" customFormat="1" ht="33" customHeight="1">
      <c r="A253" s="32"/>
      <c r="B253" s="33"/>
      <c r="C253" s="184" t="s">
        <v>304</v>
      </c>
      <c r="D253" s="184" t="s">
        <v>120</v>
      </c>
      <c r="E253" s="185" t="s">
        <v>305</v>
      </c>
      <c r="F253" s="186" t="s">
        <v>306</v>
      </c>
      <c r="G253" s="187" t="s">
        <v>185</v>
      </c>
      <c r="H253" s="188">
        <v>3600</v>
      </c>
      <c r="I253" s="189"/>
      <c r="J253" s="190">
        <f>ROUND(I253*H253,2)</f>
        <v>0</v>
      </c>
      <c r="K253" s="186" t="s">
        <v>124</v>
      </c>
      <c r="L253" s="38"/>
      <c r="M253" s="191" t="s">
        <v>1</v>
      </c>
      <c r="N253" s="192" t="s">
        <v>44</v>
      </c>
      <c r="O253" s="85"/>
      <c r="P253" s="193">
        <f>O253*H253</f>
        <v>0</v>
      </c>
      <c r="Q253" s="193">
        <v>0</v>
      </c>
      <c r="R253" s="193">
        <f>Q253*H253</f>
        <v>0</v>
      </c>
      <c r="S253" s="193">
        <v>0</v>
      </c>
      <c r="T253" s="194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95" t="s">
        <v>125</v>
      </c>
      <c r="AT253" s="195" t="s">
        <v>120</v>
      </c>
      <c r="AU253" s="195" t="s">
        <v>79</v>
      </c>
      <c r="AY253" s="11" t="s">
        <v>126</v>
      </c>
      <c r="BE253" s="196">
        <f>IF(N253="základní",J253,0)</f>
        <v>0</v>
      </c>
      <c r="BF253" s="196">
        <f>IF(N253="snížená",J253,0)</f>
        <v>0</v>
      </c>
      <c r="BG253" s="196">
        <f>IF(N253="zákl. přenesená",J253,0)</f>
        <v>0</v>
      </c>
      <c r="BH253" s="196">
        <f>IF(N253="sníž. přenesená",J253,0)</f>
        <v>0</v>
      </c>
      <c r="BI253" s="196">
        <f>IF(N253="nulová",J253,0)</f>
        <v>0</v>
      </c>
      <c r="BJ253" s="11" t="s">
        <v>87</v>
      </c>
      <c r="BK253" s="196">
        <f>ROUND(I253*H253,2)</f>
        <v>0</v>
      </c>
      <c r="BL253" s="11" t="s">
        <v>125</v>
      </c>
      <c r="BM253" s="195" t="s">
        <v>307</v>
      </c>
    </row>
    <row r="254" s="2" customFormat="1">
      <c r="A254" s="32"/>
      <c r="B254" s="33"/>
      <c r="C254" s="34"/>
      <c r="D254" s="197" t="s">
        <v>128</v>
      </c>
      <c r="E254" s="34"/>
      <c r="F254" s="198" t="s">
        <v>308</v>
      </c>
      <c r="G254" s="34"/>
      <c r="H254" s="34"/>
      <c r="I254" s="199"/>
      <c r="J254" s="34"/>
      <c r="K254" s="34"/>
      <c r="L254" s="38"/>
      <c r="M254" s="200"/>
      <c r="N254" s="201"/>
      <c r="O254" s="85"/>
      <c r="P254" s="85"/>
      <c r="Q254" s="85"/>
      <c r="R254" s="85"/>
      <c r="S254" s="85"/>
      <c r="T254" s="86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T254" s="11" t="s">
        <v>128</v>
      </c>
      <c r="AU254" s="11" t="s">
        <v>79</v>
      </c>
    </row>
    <row r="255" s="2" customFormat="1">
      <c r="A255" s="32"/>
      <c r="B255" s="33"/>
      <c r="C255" s="34"/>
      <c r="D255" s="197" t="s">
        <v>130</v>
      </c>
      <c r="E255" s="34"/>
      <c r="F255" s="202" t="s">
        <v>283</v>
      </c>
      <c r="G255" s="34"/>
      <c r="H255" s="34"/>
      <c r="I255" s="199"/>
      <c r="J255" s="34"/>
      <c r="K255" s="34"/>
      <c r="L255" s="38"/>
      <c r="M255" s="200"/>
      <c r="N255" s="201"/>
      <c r="O255" s="85"/>
      <c r="P255" s="85"/>
      <c r="Q255" s="85"/>
      <c r="R255" s="85"/>
      <c r="S255" s="85"/>
      <c r="T255" s="86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T255" s="11" t="s">
        <v>130</v>
      </c>
      <c r="AU255" s="11" t="s">
        <v>79</v>
      </c>
    </row>
    <row r="256" s="2" customFormat="1">
      <c r="A256" s="32"/>
      <c r="B256" s="33"/>
      <c r="C256" s="34"/>
      <c r="D256" s="197" t="s">
        <v>132</v>
      </c>
      <c r="E256" s="34"/>
      <c r="F256" s="202" t="s">
        <v>189</v>
      </c>
      <c r="G256" s="34"/>
      <c r="H256" s="34"/>
      <c r="I256" s="199"/>
      <c r="J256" s="34"/>
      <c r="K256" s="34"/>
      <c r="L256" s="38"/>
      <c r="M256" s="200"/>
      <c r="N256" s="201"/>
      <c r="O256" s="85"/>
      <c r="P256" s="85"/>
      <c r="Q256" s="85"/>
      <c r="R256" s="85"/>
      <c r="S256" s="85"/>
      <c r="T256" s="86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T256" s="11" t="s">
        <v>132</v>
      </c>
      <c r="AU256" s="11" t="s">
        <v>79</v>
      </c>
    </row>
    <row r="257" s="2" customFormat="1" ht="33" customHeight="1">
      <c r="A257" s="32"/>
      <c r="B257" s="33"/>
      <c r="C257" s="184" t="s">
        <v>309</v>
      </c>
      <c r="D257" s="184" t="s">
        <v>120</v>
      </c>
      <c r="E257" s="185" t="s">
        <v>310</v>
      </c>
      <c r="F257" s="186" t="s">
        <v>311</v>
      </c>
      <c r="G257" s="187" t="s">
        <v>185</v>
      </c>
      <c r="H257" s="188">
        <v>3600</v>
      </c>
      <c r="I257" s="189"/>
      <c r="J257" s="190">
        <f>ROUND(I257*H257,2)</f>
        <v>0</v>
      </c>
      <c r="K257" s="186" t="s">
        <v>124</v>
      </c>
      <c r="L257" s="38"/>
      <c r="M257" s="191" t="s">
        <v>1</v>
      </c>
      <c r="N257" s="192" t="s">
        <v>44</v>
      </c>
      <c r="O257" s="85"/>
      <c r="P257" s="193">
        <f>O257*H257</f>
        <v>0</v>
      </c>
      <c r="Q257" s="193">
        <v>0</v>
      </c>
      <c r="R257" s="193">
        <f>Q257*H257</f>
        <v>0</v>
      </c>
      <c r="S257" s="193">
        <v>0</v>
      </c>
      <c r="T257" s="194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95" t="s">
        <v>125</v>
      </c>
      <c r="AT257" s="195" t="s">
        <v>120</v>
      </c>
      <c r="AU257" s="195" t="s">
        <v>79</v>
      </c>
      <c r="AY257" s="11" t="s">
        <v>126</v>
      </c>
      <c r="BE257" s="196">
        <f>IF(N257="základní",J257,0)</f>
        <v>0</v>
      </c>
      <c r="BF257" s="196">
        <f>IF(N257="snížená",J257,0)</f>
        <v>0</v>
      </c>
      <c r="BG257" s="196">
        <f>IF(N257="zákl. přenesená",J257,0)</f>
        <v>0</v>
      </c>
      <c r="BH257" s="196">
        <f>IF(N257="sníž. přenesená",J257,0)</f>
        <v>0</v>
      </c>
      <c r="BI257" s="196">
        <f>IF(N257="nulová",J257,0)</f>
        <v>0</v>
      </c>
      <c r="BJ257" s="11" t="s">
        <v>87</v>
      </c>
      <c r="BK257" s="196">
        <f>ROUND(I257*H257,2)</f>
        <v>0</v>
      </c>
      <c r="BL257" s="11" t="s">
        <v>125</v>
      </c>
      <c r="BM257" s="195" t="s">
        <v>312</v>
      </c>
    </row>
    <row r="258" s="2" customFormat="1">
      <c r="A258" s="32"/>
      <c r="B258" s="33"/>
      <c r="C258" s="34"/>
      <c r="D258" s="197" t="s">
        <v>128</v>
      </c>
      <c r="E258" s="34"/>
      <c r="F258" s="198" t="s">
        <v>313</v>
      </c>
      <c r="G258" s="34"/>
      <c r="H258" s="34"/>
      <c r="I258" s="199"/>
      <c r="J258" s="34"/>
      <c r="K258" s="34"/>
      <c r="L258" s="38"/>
      <c r="M258" s="200"/>
      <c r="N258" s="201"/>
      <c r="O258" s="85"/>
      <c r="P258" s="85"/>
      <c r="Q258" s="85"/>
      <c r="R258" s="85"/>
      <c r="S258" s="85"/>
      <c r="T258" s="86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T258" s="11" t="s">
        <v>128</v>
      </c>
      <c r="AU258" s="11" t="s">
        <v>79</v>
      </c>
    </row>
    <row r="259" s="2" customFormat="1">
      <c r="A259" s="32"/>
      <c r="B259" s="33"/>
      <c r="C259" s="34"/>
      <c r="D259" s="197" t="s">
        <v>130</v>
      </c>
      <c r="E259" s="34"/>
      <c r="F259" s="202" t="s">
        <v>283</v>
      </c>
      <c r="G259" s="34"/>
      <c r="H259" s="34"/>
      <c r="I259" s="199"/>
      <c r="J259" s="34"/>
      <c r="K259" s="34"/>
      <c r="L259" s="38"/>
      <c r="M259" s="200"/>
      <c r="N259" s="201"/>
      <c r="O259" s="85"/>
      <c r="P259" s="85"/>
      <c r="Q259" s="85"/>
      <c r="R259" s="85"/>
      <c r="S259" s="85"/>
      <c r="T259" s="86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T259" s="11" t="s">
        <v>130</v>
      </c>
      <c r="AU259" s="11" t="s">
        <v>79</v>
      </c>
    </row>
    <row r="260" s="2" customFormat="1">
      <c r="A260" s="32"/>
      <c r="B260" s="33"/>
      <c r="C260" s="34"/>
      <c r="D260" s="197" t="s">
        <v>132</v>
      </c>
      <c r="E260" s="34"/>
      <c r="F260" s="202" t="s">
        <v>189</v>
      </c>
      <c r="G260" s="34"/>
      <c r="H260" s="34"/>
      <c r="I260" s="199"/>
      <c r="J260" s="34"/>
      <c r="K260" s="34"/>
      <c r="L260" s="38"/>
      <c r="M260" s="200"/>
      <c r="N260" s="201"/>
      <c r="O260" s="85"/>
      <c r="P260" s="85"/>
      <c r="Q260" s="85"/>
      <c r="R260" s="85"/>
      <c r="S260" s="85"/>
      <c r="T260" s="86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T260" s="11" t="s">
        <v>132</v>
      </c>
      <c r="AU260" s="11" t="s">
        <v>79</v>
      </c>
    </row>
    <row r="261" s="2" customFormat="1" ht="33" customHeight="1">
      <c r="A261" s="32"/>
      <c r="B261" s="33"/>
      <c r="C261" s="184" t="s">
        <v>314</v>
      </c>
      <c r="D261" s="184" t="s">
        <v>120</v>
      </c>
      <c r="E261" s="185" t="s">
        <v>315</v>
      </c>
      <c r="F261" s="186" t="s">
        <v>316</v>
      </c>
      <c r="G261" s="187" t="s">
        <v>185</v>
      </c>
      <c r="H261" s="188">
        <v>3600</v>
      </c>
      <c r="I261" s="189"/>
      <c r="J261" s="190">
        <f>ROUND(I261*H261,2)</f>
        <v>0</v>
      </c>
      <c r="K261" s="186" t="s">
        <v>124</v>
      </c>
      <c r="L261" s="38"/>
      <c r="M261" s="191" t="s">
        <v>1</v>
      </c>
      <c r="N261" s="192" t="s">
        <v>44</v>
      </c>
      <c r="O261" s="85"/>
      <c r="P261" s="193">
        <f>O261*H261</f>
        <v>0</v>
      </c>
      <c r="Q261" s="193">
        <v>0</v>
      </c>
      <c r="R261" s="193">
        <f>Q261*H261</f>
        <v>0</v>
      </c>
      <c r="S261" s="193">
        <v>0</v>
      </c>
      <c r="T261" s="194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95" t="s">
        <v>125</v>
      </c>
      <c r="AT261" s="195" t="s">
        <v>120</v>
      </c>
      <c r="AU261" s="195" t="s">
        <v>79</v>
      </c>
      <c r="AY261" s="11" t="s">
        <v>126</v>
      </c>
      <c r="BE261" s="196">
        <f>IF(N261="základní",J261,0)</f>
        <v>0</v>
      </c>
      <c r="BF261" s="196">
        <f>IF(N261="snížená",J261,0)</f>
        <v>0</v>
      </c>
      <c r="BG261" s="196">
        <f>IF(N261="zákl. přenesená",J261,0)</f>
        <v>0</v>
      </c>
      <c r="BH261" s="196">
        <f>IF(N261="sníž. přenesená",J261,0)</f>
        <v>0</v>
      </c>
      <c r="BI261" s="196">
        <f>IF(N261="nulová",J261,0)</f>
        <v>0</v>
      </c>
      <c r="BJ261" s="11" t="s">
        <v>87</v>
      </c>
      <c r="BK261" s="196">
        <f>ROUND(I261*H261,2)</f>
        <v>0</v>
      </c>
      <c r="BL261" s="11" t="s">
        <v>125</v>
      </c>
      <c r="BM261" s="195" t="s">
        <v>317</v>
      </c>
    </row>
    <row r="262" s="2" customFormat="1">
      <c r="A262" s="32"/>
      <c r="B262" s="33"/>
      <c r="C262" s="34"/>
      <c r="D262" s="197" t="s">
        <v>128</v>
      </c>
      <c r="E262" s="34"/>
      <c r="F262" s="198" t="s">
        <v>318</v>
      </c>
      <c r="G262" s="34"/>
      <c r="H262" s="34"/>
      <c r="I262" s="199"/>
      <c r="J262" s="34"/>
      <c r="K262" s="34"/>
      <c r="L262" s="38"/>
      <c r="M262" s="200"/>
      <c r="N262" s="201"/>
      <c r="O262" s="85"/>
      <c r="P262" s="85"/>
      <c r="Q262" s="85"/>
      <c r="R262" s="85"/>
      <c r="S262" s="85"/>
      <c r="T262" s="86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T262" s="11" t="s">
        <v>128</v>
      </c>
      <c r="AU262" s="11" t="s">
        <v>79</v>
      </c>
    </row>
    <row r="263" s="2" customFormat="1">
      <c r="A263" s="32"/>
      <c r="B263" s="33"/>
      <c r="C263" s="34"/>
      <c r="D263" s="197" t="s">
        <v>130</v>
      </c>
      <c r="E263" s="34"/>
      <c r="F263" s="202" t="s">
        <v>283</v>
      </c>
      <c r="G263" s="34"/>
      <c r="H263" s="34"/>
      <c r="I263" s="199"/>
      <c r="J263" s="34"/>
      <c r="K263" s="34"/>
      <c r="L263" s="38"/>
      <c r="M263" s="200"/>
      <c r="N263" s="201"/>
      <c r="O263" s="85"/>
      <c r="P263" s="85"/>
      <c r="Q263" s="85"/>
      <c r="R263" s="85"/>
      <c r="S263" s="85"/>
      <c r="T263" s="86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T263" s="11" t="s">
        <v>130</v>
      </c>
      <c r="AU263" s="11" t="s">
        <v>79</v>
      </c>
    </row>
    <row r="264" s="2" customFormat="1">
      <c r="A264" s="32"/>
      <c r="B264" s="33"/>
      <c r="C264" s="34"/>
      <c r="D264" s="197" t="s">
        <v>132</v>
      </c>
      <c r="E264" s="34"/>
      <c r="F264" s="202" t="s">
        <v>189</v>
      </c>
      <c r="G264" s="34"/>
      <c r="H264" s="34"/>
      <c r="I264" s="199"/>
      <c r="J264" s="34"/>
      <c r="K264" s="34"/>
      <c r="L264" s="38"/>
      <c r="M264" s="200"/>
      <c r="N264" s="201"/>
      <c r="O264" s="85"/>
      <c r="P264" s="85"/>
      <c r="Q264" s="85"/>
      <c r="R264" s="85"/>
      <c r="S264" s="85"/>
      <c r="T264" s="86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T264" s="11" t="s">
        <v>132</v>
      </c>
      <c r="AU264" s="11" t="s">
        <v>79</v>
      </c>
    </row>
    <row r="265" s="2" customFormat="1" ht="16.5" customHeight="1">
      <c r="A265" s="32"/>
      <c r="B265" s="33"/>
      <c r="C265" s="184" t="s">
        <v>319</v>
      </c>
      <c r="D265" s="184" t="s">
        <v>120</v>
      </c>
      <c r="E265" s="185" t="s">
        <v>320</v>
      </c>
      <c r="F265" s="186" t="s">
        <v>321</v>
      </c>
      <c r="G265" s="187" t="s">
        <v>185</v>
      </c>
      <c r="H265" s="188">
        <v>20</v>
      </c>
      <c r="I265" s="189"/>
      <c r="J265" s="190">
        <f>ROUND(I265*H265,2)</f>
        <v>0</v>
      </c>
      <c r="K265" s="186" t="s">
        <v>124</v>
      </c>
      <c r="L265" s="38"/>
      <c r="M265" s="191" t="s">
        <v>1</v>
      </c>
      <c r="N265" s="192" t="s">
        <v>44</v>
      </c>
      <c r="O265" s="85"/>
      <c r="P265" s="193">
        <f>O265*H265</f>
        <v>0</v>
      </c>
      <c r="Q265" s="193">
        <v>0</v>
      </c>
      <c r="R265" s="193">
        <f>Q265*H265</f>
        <v>0</v>
      </c>
      <c r="S265" s="193">
        <v>0</v>
      </c>
      <c r="T265" s="194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95" t="s">
        <v>125</v>
      </c>
      <c r="AT265" s="195" t="s">
        <v>120</v>
      </c>
      <c r="AU265" s="195" t="s">
        <v>79</v>
      </c>
      <c r="AY265" s="11" t="s">
        <v>126</v>
      </c>
      <c r="BE265" s="196">
        <f>IF(N265="základní",J265,0)</f>
        <v>0</v>
      </c>
      <c r="BF265" s="196">
        <f>IF(N265="snížená",J265,0)</f>
        <v>0</v>
      </c>
      <c r="BG265" s="196">
        <f>IF(N265="zákl. přenesená",J265,0)</f>
        <v>0</v>
      </c>
      <c r="BH265" s="196">
        <f>IF(N265="sníž. přenesená",J265,0)</f>
        <v>0</v>
      </c>
      <c r="BI265" s="196">
        <f>IF(N265="nulová",J265,0)</f>
        <v>0</v>
      </c>
      <c r="BJ265" s="11" t="s">
        <v>87</v>
      </c>
      <c r="BK265" s="196">
        <f>ROUND(I265*H265,2)</f>
        <v>0</v>
      </c>
      <c r="BL265" s="11" t="s">
        <v>125</v>
      </c>
      <c r="BM265" s="195" t="s">
        <v>322</v>
      </c>
    </row>
    <row r="266" s="2" customFormat="1">
      <c r="A266" s="32"/>
      <c r="B266" s="33"/>
      <c r="C266" s="34"/>
      <c r="D266" s="197" t="s">
        <v>128</v>
      </c>
      <c r="E266" s="34"/>
      <c r="F266" s="198" t="s">
        <v>323</v>
      </c>
      <c r="G266" s="34"/>
      <c r="H266" s="34"/>
      <c r="I266" s="199"/>
      <c r="J266" s="34"/>
      <c r="K266" s="34"/>
      <c r="L266" s="38"/>
      <c r="M266" s="200"/>
      <c r="N266" s="201"/>
      <c r="O266" s="85"/>
      <c r="P266" s="85"/>
      <c r="Q266" s="85"/>
      <c r="R266" s="85"/>
      <c r="S266" s="85"/>
      <c r="T266" s="86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T266" s="11" t="s">
        <v>128</v>
      </c>
      <c r="AU266" s="11" t="s">
        <v>79</v>
      </c>
    </row>
    <row r="267" s="2" customFormat="1">
      <c r="A267" s="32"/>
      <c r="B267" s="33"/>
      <c r="C267" s="34"/>
      <c r="D267" s="197" t="s">
        <v>130</v>
      </c>
      <c r="E267" s="34"/>
      <c r="F267" s="202" t="s">
        <v>324</v>
      </c>
      <c r="G267" s="34"/>
      <c r="H267" s="34"/>
      <c r="I267" s="199"/>
      <c r="J267" s="34"/>
      <c r="K267" s="34"/>
      <c r="L267" s="38"/>
      <c r="M267" s="200"/>
      <c r="N267" s="201"/>
      <c r="O267" s="85"/>
      <c r="P267" s="85"/>
      <c r="Q267" s="85"/>
      <c r="R267" s="85"/>
      <c r="S267" s="85"/>
      <c r="T267" s="86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T267" s="11" t="s">
        <v>130</v>
      </c>
      <c r="AU267" s="11" t="s">
        <v>79</v>
      </c>
    </row>
    <row r="268" s="2" customFormat="1">
      <c r="A268" s="32"/>
      <c r="B268" s="33"/>
      <c r="C268" s="34"/>
      <c r="D268" s="197" t="s">
        <v>132</v>
      </c>
      <c r="E268" s="34"/>
      <c r="F268" s="202" t="s">
        <v>189</v>
      </c>
      <c r="G268" s="34"/>
      <c r="H268" s="34"/>
      <c r="I268" s="199"/>
      <c r="J268" s="34"/>
      <c r="K268" s="34"/>
      <c r="L268" s="38"/>
      <c r="M268" s="200"/>
      <c r="N268" s="201"/>
      <c r="O268" s="85"/>
      <c r="P268" s="85"/>
      <c r="Q268" s="85"/>
      <c r="R268" s="85"/>
      <c r="S268" s="85"/>
      <c r="T268" s="86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T268" s="11" t="s">
        <v>132</v>
      </c>
      <c r="AU268" s="11" t="s">
        <v>79</v>
      </c>
    </row>
    <row r="269" s="2" customFormat="1" ht="16.5" customHeight="1">
      <c r="A269" s="32"/>
      <c r="B269" s="33"/>
      <c r="C269" s="184" t="s">
        <v>325</v>
      </c>
      <c r="D269" s="184" t="s">
        <v>120</v>
      </c>
      <c r="E269" s="185" t="s">
        <v>326</v>
      </c>
      <c r="F269" s="186" t="s">
        <v>327</v>
      </c>
      <c r="G269" s="187" t="s">
        <v>185</v>
      </c>
      <c r="H269" s="188">
        <v>20</v>
      </c>
      <c r="I269" s="189"/>
      <c r="J269" s="190">
        <f>ROUND(I269*H269,2)</f>
        <v>0</v>
      </c>
      <c r="K269" s="186" t="s">
        <v>124</v>
      </c>
      <c r="L269" s="38"/>
      <c r="M269" s="191" t="s">
        <v>1</v>
      </c>
      <c r="N269" s="192" t="s">
        <v>44</v>
      </c>
      <c r="O269" s="85"/>
      <c r="P269" s="193">
        <f>O269*H269</f>
        <v>0</v>
      </c>
      <c r="Q269" s="193">
        <v>0</v>
      </c>
      <c r="R269" s="193">
        <f>Q269*H269</f>
        <v>0</v>
      </c>
      <c r="S269" s="193">
        <v>0</v>
      </c>
      <c r="T269" s="194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95" t="s">
        <v>125</v>
      </c>
      <c r="AT269" s="195" t="s">
        <v>120</v>
      </c>
      <c r="AU269" s="195" t="s">
        <v>79</v>
      </c>
      <c r="AY269" s="11" t="s">
        <v>126</v>
      </c>
      <c r="BE269" s="196">
        <f>IF(N269="základní",J269,0)</f>
        <v>0</v>
      </c>
      <c r="BF269" s="196">
        <f>IF(N269="snížená",J269,0)</f>
        <v>0</v>
      </c>
      <c r="BG269" s="196">
        <f>IF(N269="zákl. přenesená",J269,0)</f>
        <v>0</v>
      </c>
      <c r="BH269" s="196">
        <f>IF(N269="sníž. přenesená",J269,0)</f>
        <v>0</v>
      </c>
      <c r="BI269" s="196">
        <f>IF(N269="nulová",J269,0)</f>
        <v>0</v>
      </c>
      <c r="BJ269" s="11" t="s">
        <v>87</v>
      </c>
      <c r="BK269" s="196">
        <f>ROUND(I269*H269,2)</f>
        <v>0</v>
      </c>
      <c r="BL269" s="11" t="s">
        <v>125</v>
      </c>
      <c r="BM269" s="195" t="s">
        <v>328</v>
      </c>
    </row>
    <row r="270" s="2" customFormat="1">
      <c r="A270" s="32"/>
      <c r="B270" s="33"/>
      <c r="C270" s="34"/>
      <c r="D270" s="197" t="s">
        <v>128</v>
      </c>
      <c r="E270" s="34"/>
      <c r="F270" s="198" t="s">
        <v>329</v>
      </c>
      <c r="G270" s="34"/>
      <c r="H270" s="34"/>
      <c r="I270" s="199"/>
      <c r="J270" s="34"/>
      <c r="K270" s="34"/>
      <c r="L270" s="38"/>
      <c r="M270" s="200"/>
      <c r="N270" s="201"/>
      <c r="O270" s="85"/>
      <c r="P270" s="85"/>
      <c r="Q270" s="85"/>
      <c r="R270" s="85"/>
      <c r="S270" s="85"/>
      <c r="T270" s="86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T270" s="11" t="s">
        <v>128</v>
      </c>
      <c r="AU270" s="11" t="s">
        <v>79</v>
      </c>
    </row>
    <row r="271" s="2" customFormat="1">
      <c r="A271" s="32"/>
      <c r="B271" s="33"/>
      <c r="C271" s="34"/>
      <c r="D271" s="197" t="s">
        <v>130</v>
      </c>
      <c r="E271" s="34"/>
      <c r="F271" s="202" t="s">
        <v>324</v>
      </c>
      <c r="G271" s="34"/>
      <c r="H271" s="34"/>
      <c r="I271" s="199"/>
      <c r="J271" s="34"/>
      <c r="K271" s="34"/>
      <c r="L271" s="38"/>
      <c r="M271" s="200"/>
      <c r="N271" s="201"/>
      <c r="O271" s="85"/>
      <c r="P271" s="85"/>
      <c r="Q271" s="85"/>
      <c r="R271" s="85"/>
      <c r="S271" s="85"/>
      <c r="T271" s="86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T271" s="11" t="s">
        <v>130</v>
      </c>
      <c r="AU271" s="11" t="s">
        <v>79</v>
      </c>
    </row>
    <row r="272" s="2" customFormat="1">
      <c r="A272" s="32"/>
      <c r="B272" s="33"/>
      <c r="C272" s="34"/>
      <c r="D272" s="197" t="s">
        <v>132</v>
      </c>
      <c r="E272" s="34"/>
      <c r="F272" s="202" t="s">
        <v>189</v>
      </c>
      <c r="G272" s="34"/>
      <c r="H272" s="34"/>
      <c r="I272" s="199"/>
      <c r="J272" s="34"/>
      <c r="K272" s="34"/>
      <c r="L272" s="38"/>
      <c r="M272" s="200"/>
      <c r="N272" s="201"/>
      <c r="O272" s="85"/>
      <c r="P272" s="85"/>
      <c r="Q272" s="85"/>
      <c r="R272" s="85"/>
      <c r="S272" s="85"/>
      <c r="T272" s="86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T272" s="11" t="s">
        <v>132</v>
      </c>
      <c r="AU272" s="11" t="s">
        <v>79</v>
      </c>
    </row>
    <row r="273" s="2" customFormat="1" ht="16.5" customHeight="1">
      <c r="A273" s="32"/>
      <c r="B273" s="33"/>
      <c r="C273" s="184" t="s">
        <v>330</v>
      </c>
      <c r="D273" s="184" t="s">
        <v>120</v>
      </c>
      <c r="E273" s="185" t="s">
        <v>331</v>
      </c>
      <c r="F273" s="186" t="s">
        <v>332</v>
      </c>
      <c r="G273" s="187" t="s">
        <v>185</v>
      </c>
      <c r="H273" s="188">
        <v>100</v>
      </c>
      <c r="I273" s="189"/>
      <c r="J273" s="190">
        <f>ROUND(I273*H273,2)</f>
        <v>0</v>
      </c>
      <c r="K273" s="186" t="s">
        <v>124</v>
      </c>
      <c r="L273" s="38"/>
      <c r="M273" s="191" t="s">
        <v>1</v>
      </c>
      <c r="N273" s="192" t="s">
        <v>44</v>
      </c>
      <c r="O273" s="85"/>
      <c r="P273" s="193">
        <f>O273*H273</f>
        <v>0</v>
      </c>
      <c r="Q273" s="193">
        <v>0</v>
      </c>
      <c r="R273" s="193">
        <f>Q273*H273</f>
        <v>0</v>
      </c>
      <c r="S273" s="193">
        <v>0</v>
      </c>
      <c r="T273" s="194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95" t="s">
        <v>125</v>
      </c>
      <c r="AT273" s="195" t="s">
        <v>120</v>
      </c>
      <c r="AU273" s="195" t="s">
        <v>79</v>
      </c>
      <c r="AY273" s="11" t="s">
        <v>126</v>
      </c>
      <c r="BE273" s="196">
        <f>IF(N273="základní",J273,0)</f>
        <v>0</v>
      </c>
      <c r="BF273" s="196">
        <f>IF(N273="snížená",J273,0)</f>
        <v>0</v>
      </c>
      <c r="BG273" s="196">
        <f>IF(N273="zákl. přenesená",J273,0)</f>
        <v>0</v>
      </c>
      <c r="BH273" s="196">
        <f>IF(N273="sníž. přenesená",J273,0)</f>
        <v>0</v>
      </c>
      <c r="BI273" s="196">
        <f>IF(N273="nulová",J273,0)</f>
        <v>0</v>
      </c>
      <c r="BJ273" s="11" t="s">
        <v>87</v>
      </c>
      <c r="BK273" s="196">
        <f>ROUND(I273*H273,2)</f>
        <v>0</v>
      </c>
      <c r="BL273" s="11" t="s">
        <v>125</v>
      </c>
      <c r="BM273" s="195" t="s">
        <v>333</v>
      </c>
    </row>
    <row r="274" s="2" customFormat="1">
      <c r="A274" s="32"/>
      <c r="B274" s="33"/>
      <c r="C274" s="34"/>
      <c r="D274" s="197" t="s">
        <v>128</v>
      </c>
      <c r="E274" s="34"/>
      <c r="F274" s="198" t="s">
        <v>334</v>
      </c>
      <c r="G274" s="34"/>
      <c r="H274" s="34"/>
      <c r="I274" s="199"/>
      <c r="J274" s="34"/>
      <c r="K274" s="34"/>
      <c r="L274" s="38"/>
      <c r="M274" s="200"/>
      <c r="N274" s="201"/>
      <c r="O274" s="85"/>
      <c r="P274" s="85"/>
      <c r="Q274" s="85"/>
      <c r="R274" s="85"/>
      <c r="S274" s="85"/>
      <c r="T274" s="86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T274" s="11" t="s">
        <v>128</v>
      </c>
      <c r="AU274" s="11" t="s">
        <v>79</v>
      </c>
    </row>
    <row r="275" s="2" customFormat="1">
      <c r="A275" s="32"/>
      <c r="B275" s="33"/>
      <c r="C275" s="34"/>
      <c r="D275" s="197" t="s">
        <v>130</v>
      </c>
      <c r="E275" s="34"/>
      <c r="F275" s="202" t="s">
        <v>324</v>
      </c>
      <c r="G275" s="34"/>
      <c r="H275" s="34"/>
      <c r="I275" s="199"/>
      <c r="J275" s="34"/>
      <c r="K275" s="34"/>
      <c r="L275" s="38"/>
      <c r="M275" s="200"/>
      <c r="N275" s="201"/>
      <c r="O275" s="85"/>
      <c r="P275" s="85"/>
      <c r="Q275" s="85"/>
      <c r="R275" s="85"/>
      <c r="S275" s="85"/>
      <c r="T275" s="86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T275" s="11" t="s">
        <v>130</v>
      </c>
      <c r="AU275" s="11" t="s">
        <v>79</v>
      </c>
    </row>
    <row r="276" s="2" customFormat="1">
      <c r="A276" s="32"/>
      <c r="B276" s="33"/>
      <c r="C276" s="34"/>
      <c r="D276" s="197" t="s">
        <v>132</v>
      </c>
      <c r="E276" s="34"/>
      <c r="F276" s="202" t="s">
        <v>189</v>
      </c>
      <c r="G276" s="34"/>
      <c r="H276" s="34"/>
      <c r="I276" s="199"/>
      <c r="J276" s="34"/>
      <c r="K276" s="34"/>
      <c r="L276" s="38"/>
      <c r="M276" s="200"/>
      <c r="N276" s="201"/>
      <c r="O276" s="85"/>
      <c r="P276" s="85"/>
      <c r="Q276" s="85"/>
      <c r="R276" s="85"/>
      <c r="S276" s="85"/>
      <c r="T276" s="86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T276" s="11" t="s">
        <v>132</v>
      </c>
      <c r="AU276" s="11" t="s">
        <v>79</v>
      </c>
    </row>
    <row r="277" s="2" customFormat="1" ht="16.5" customHeight="1">
      <c r="A277" s="32"/>
      <c r="B277" s="33"/>
      <c r="C277" s="184" t="s">
        <v>335</v>
      </c>
      <c r="D277" s="184" t="s">
        <v>120</v>
      </c>
      <c r="E277" s="185" t="s">
        <v>336</v>
      </c>
      <c r="F277" s="186" t="s">
        <v>337</v>
      </c>
      <c r="G277" s="187" t="s">
        <v>185</v>
      </c>
      <c r="H277" s="188">
        <v>100</v>
      </c>
      <c r="I277" s="189"/>
      <c r="J277" s="190">
        <f>ROUND(I277*H277,2)</f>
        <v>0</v>
      </c>
      <c r="K277" s="186" t="s">
        <v>124</v>
      </c>
      <c r="L277" s="38"/>
      <c r="M277" s="191" t="s">
        <v>1</v>
      </c>
      <c r="N277" s="192" t="s">
        <v>44</v>
      </c>
      <c r="O277" s="85"/>
      <c r="P277" s="193">
        <f>O277*H277</f>
        <v>0</v>
      </c>
      <c r="Q277" s="193">
        <v>0</v>
      </c>
      <c r="R277" s="193">
        <f>Q277*H277</f>
        <v>0</v>
      </c>
      <c r="S277" s="193">
        <v>0</v>
      </c>
      <c r="T277" s="194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95" t="s">
        <v>125</v>
      </c>
      <c r="AT277" s="195" t="s">
        <v>120</v>
      </c>
      <c r="AU277" s="195" t="s">
        <v>79</v>
      </c>
      <c r="AY277" s="11" t="s">
        <v>126</v>
      </c>
      <c r="BE277" s="196">
        <f>IF(N277="základní",J277,0)</f>
        <v>0</v>
      </c>
      <c r="BF277" s="196">
        <f>IF(N277="snížená",J277,0)</f>
        <v>0</v>
      </c>
      <c r="BG277" s="196">
        <f>IF(N277="zákl. přenesená",J277,0)</f>
        <v>0</v>
      </c>
      <c r="BH277" s="196">
        <f>IF(N277="sníž. přenesená",J277,0)</f>
        <v>0</v>
      </c>
      <c r="BI277" s="196">
        <f>IF(N277="nulová",J277,0)</f>
        <v>0</v>
      </c>
      <c r="BJ277" s="11" t="s">
        <v>87</v>
      </c>
      <c r="BK277" s="196">
        <f>ROUND(I277*H277,2)</f>
        <v>0</v>
      </c>
      <c r="BL277" s="11" t="s">
        <v>125</v>
      </c>
      <c r="BM277" s="195" t="s">
        <v>338</v>
      </c>
    </row>
    <row r="278" s="2" customFormat="1">
      <c r="A278" s="32"/>
      <c r="B278" s="33"/>
      <c r="C278" s="34"/>
      <c r="D278" s="197" t="s">
        <v>128</v>
      </c>
      <c r="E278" s="34"/>
      <c r="F278" s="198" t="s">
        <v>339</v>
      </c>
      <c r="G278" s="34"/>
      <c r="H278" s="34"/>
      <c r="I278" s="199"/>
      <c r="J278" s="34"/>
      <c r="K278" s="34"/>
      <c r="L278" s="38"/>
      <c r="M278" s="200"/>
      <c r="N278" s="201"/>
      <c r="O278" s="85"/>
      <c r="P278" s="85"/>
      <c r="Q278" s="85"/>
      <c r="R278" s="85"/>
      <c r="S278" s="85"/>
      <c r="T278" s="86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1" t="s">
        <v>128</v>
      </c>
      <c r="AU278" s="11" t="s">
        <v>79</v>
      </c>
    </row>
    <row r="279" s="2" customFormat="1">
      <c r="A279" s="32"/>
      <c r="B279" s="33"/>
      <c r="C279" s="34"/>
      <c r="D279" s="197" t="s">
        <v>130</v>
      </c>
      <c r="E279" s="34"/>
      <c r="F279" s="202" t="s">
        <v>324</v>
      </c>
      <c r="G279" s="34"/>
      <c r="H279" s="34"/>
      <c r="I279" s="199"/>
      <c r="J279" s="34"/>
      <c r="K279" s="34"/>
      <c r="L279" s="38"/>
      <c r="M279" s="200"/>
      <c r="N279" s="201"/>
      <c r="O279" s="85"/>
      <c r="P279" s="85"/>
      <c r="Q279" s="85"/>
      <c r="R279" s="85"/>
      <c r="S279" s="85"/>
      <c r="T279" s="86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T279" s="11" t="s">
        <v>130</v>
      </c>
      <c r="AU279" s="11" t="s">
        <v>79</v>
      </c>
    </row>
    <row r="280" s="2" customFormat="1">
      <c r="A280" s="32"/>
      <c r="B280" s="33"/>
      <c r="C280" s="34"/>
      <c r="D280" s="197" t="s">
        <v>132</v>
      </c>
      <c r="E280" s="34"/>
      <c r="F280" s="202" t="s">
        <v>189</v>
      </c>
      <c r="G280" s="34"/>
      <c r="H280" s="34"/>
      <c r="I280" s="199"/>
      <c r="J280" s="34"/>
      <c r="K280" s="34"/>
      <c r="L280" s="38"/>
      <c r="M280" s="200"/>
      <c r="N280" s="201"/>
      <c r="O280" s="85"/>
      <c r="P280" s="85"/>
      <c r="Q280" s="85"/>
      <c r="R280" s="85"/>
      <c r="S280" s="85"/>
      <c r="T280" s="86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T280" s="11" t="s">
        <v>132</v>
      </c>
      <c r="AU280" s="11" t="s">
        <v>79</v>
      </c>
    </row>
    <row r="281" s="2" customFormat="1" ht="16.5" customHeight="1">
      <c r="A281" s="32"/>
      <c r="B281" s="33"/>
      <c r="C281" s="184" t="s">
        <v>340</v>
      </c>
      <c r="D281" s="184" t="s">
        <v>120</v>
      </c>
      <c r="E281" s="185" t="s">
        <v>341</v>
      </c>
      <c r="F281" s="186" t="s">
        <v>342</v>
      </c>
      <c r="G281" s="187" t="s">
        <v>185</v>
      </c>
      <c r="H281" s="188">
        <v>100</v>
      </c>
      <c r="I281" s="189"/>
      <c r="J281" s="190">
        <f>ROUND(I281*H281,2)</f>
        <v>0</v>
      </c>
      <c r="K281" s="186" t="s">
        <v>124</v>
      </c>
      <c r="L281" s="38"/>
      <c r="M281" s="191" t="s">
        <v>1</v>
      </c>
      <c r="N281" s="192" t="s">
        <v>44</v>
      </c>
      <c r="O281" s="85"/>
      <c r="P281" s="193">
        <f>O281*H281</f>
        <v>0</v>
      </c>
      <c r="Q281" s="193">
        <v>0</v>
      </c>
      <c r="R281" s="193">
        <f>Q281*H281</f>
        <v>0</v>
      </c>
      <c r="S281" s="193">
        <v>0</v>
      </c>
      <c r="T281" s="194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95" t="s">
        <v>125</v>
      </c>
      <c r="AT281" s="195" t="s">
        <v>120</v>
      </c>
      <c r="AU281" s="195" t="s">
        <v>79</v>
      </c>
      <c r="AY281" s="11" t="s">
        <v>126</v>
      </c>
      <c r="BE281" s="196">
        <f>IF(N281="základní",J281,0)</f>
        <v>0</v>
      </c>
      <c r="BF281" s="196">
        <f>IF(N281="snížená",J281,0)</f>
        <v>0</v>
      </c>
      <c r="BG281" s="196">
        <f>IF(N281="zákl. přenesená",J281,0)</f>
        <v>0</v>
      </c>
      <c r="BH281" s="196">
        <f>IF(N281="sníž. přenesená",J281,0)</f>
        <v>0</v>
      </c>
      <c r="BI281" s="196">
        <f>IF(N281="nulová",J281,0)</f>
        <v>0</v>
      </c>
      <c r="BJ281" s="11" t="s">
        <v>87</v>
      </c>
      <c r="BK281" s="196">
        <f>ROUND(I281*H281,2)</f>
        <v>0</v>
      </c>
      <c r="BL281" s="11" t="s">
        <v>125</v>
      </c>
      <c r="BM281" s="195" t="s">
        <v>343</v>
      </c>
    </row>
    <row r="282" s="2" customFormat="1">
      <c r="A282" s="32"/>
      <c r="B282" s="33"/>
      <c r="C282" s="34"/>
      <c r="D282" s="197" t="s">
        <v>128</v>
      </c>
      <c r="E282" s="34"/>
      <c r="F282" s="198" t="s">
        <v>344</v>
      </c>
      <c r="G282" s="34"/>
      <c r="H282" s="34"/>
      <c r="I282" s="199"/>
      <c r="J282" s="34"/>
      <c r="K282" s="34"/>
      <c r="L282" s="38"/>
      <c r="M282" s="200"/>
      <c r="N282" s="201"/>
      <c r="O282" s="85"/>
      <c r="P282" s="85"/>
      <c r="Q282" s="85"/>
      <c r="R282" s="85"/>
      <c r="S282" s="85"/>
      <c r="T282" s="86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T282" s="11" t="s">
        <v>128</v>
      </c>
      <c r="AU282" s="11" t="s">
        <v>79</v>
      </c>
    </row>
    <row r="283" s="2" customFormat="1">
      <c r="A283" s="32"/>
      <c r="B283" s="33"/>
      <c r="C283" s="34"/>
      <c r="D283" s="197" t="s">
        <v>130</v>
      </c>
      <c r="E283" s="34"/>
      <c r="F283" s="202" t="s">
        <v>324</v>
      </c>
      <c r="G283" s="34"/>
      <c r="H283" s="34"/>
      <c r="I283" s="199"/>
      <c r="J283" s="34"/>
      <c r="K283" s="34"/>
      <c r="L283" s="38"/>
      <c r="M283" s="200"/>
      <c r="N283" s="201"/>
      <c r="O283" s="85"/>
      <c r="P283" s="85"/>
      <c r="Q283" s="85"/>
      <c r="R283" s="85"/>
      <c r="S283" s="85"/>
      <c r="T283" s="86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T283" s="11" t="s">
        <v>130</v>
      </c>
      <c r="AU283" s="11" t="s">
        <v>79</v>
      </c>
    </row>
    <row r="284" s="2" customFormat="1">
      <c r="A284" s="32"/>
      <c r="B284" s="33"/>
      <c r="C284" s="34"/>
      <c r="D284" s="197" t="s">
        <v>132</v>
      </c>
      <c r="E284" s="34"/>
      <c r="F284" s="202" t="s">
        <v>189</v>
      </c>
      <c r="G284" s="34"/>
      <c r="H284" s="34"/>
      <c r="I284" s="199"/>
      <c r="J284" s="34"/>
      <c r="K284" s="34"/>
      <c r="L284" s="38"/>
      <c r="M284" s="200"/>
      <c r="N284" s="201"/>
      <c r="O284" s="85"/>
      <c r="P284" s="85"/>
      <c r="Q284" s="85"/>
      <c r="R284" s="85"/>
      <c r="S284" s="85"/>
      <c r="T284" s="86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T284" s="11" t="s">
        <v>132</v>
      </c>
      <c r="AU284" s="11" t="s">
        <v>79</v>
      </c>
    </row>
    <row r="285" s="2" customFormat="1" ht="16.5" customHeight="1">
      <c r="A285" s="32"/>
      <c r="B285" s="33"/>
      <c r="C285" s="184" t="s">
        <v>345</v>
      </c>
      <c r="D285" s="184" t="s">
        <v>120</v>
      </c>
      <c r="E285" s="185" t="s">
        <v>346</v>
      </c>
      <c r="F285" s="186" t="s">
        <v>347</v>
      </c>
      <c r="G285" s="187" t="s">
        <v>185</v>
      </c>
      <c r="H285" s="188">
        <v>100</v>
      </c>
      <c r="I285" s="189"/>
      <c r="J285" s="190">
        <f>ROUND(I285*H285,2)</f>
        <v>0</v>
      </c>
      <c r="K285" s="186" t="s">
        <v>124</v>
      </c>
      <c r="L285" s="38"/>
      <c r="M285" s="191" t="s">
        <v>1</v>
      </c>
      <c r="N285" s="192" t="s">
        <v>44</v>
      </c>
      <c r="O285" s="85"/>
      <c r="P285" s="193">
        <f>O285*H285</f>
        <v>0</v>
      </c>
      <c r="Q285" s="193">
        <v>0</v>
      </c>
      <c r="R285" s="193">
        <f>Q285*H285</f>
        <v>0</v>
      </c>
      <c r="S285" s="193">
        <v>0</v>
      </c>
      <c r="T285" s="194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95" t="s">
        <v>125</v>
      </c>
      <c r="AT285" s="195" t="s">
        <v>120</v>
      </c>
      <c r="AU285" s="195" t="s">
        <v>79</v>
      </c>
      <c r="AY285" s="11" t="s">
        <v>126</v>
      </c>
      <c r="BE285" s="196">
        <f>IF(N285="základní",J285,0)</f>
        <v>0</v>
      </c>
      <c r="BF285" s="196">
        <f>IF(N285="snížená",J285,0)</f>
        <v>0</v>
      </c>
      <c r="BG285" s="196">
        <f>IF(N285="zákl. přenesená",J285,0)</f>
        <v>0</v>
      </c>
      <c r="BH285" s="196">
        <f>IF(N285="sníž. přenesená",J285,0)</f>
        <v>0</v>
      </c>
      <c r="BI285" s="196">
        <f>IF(N285="nulová",J285,0)</f>
        <v>0</v>
      </c>
      <c r="BJ285" s="11" t="s">
        <v>87</v>
      </c>
      <c r="BK285" s="196">
        <f>ROUND(I285*H285,2)</f>
        <v>0</v>
      </c>
      <c r="BL285" s="11" t="s">
        <v>125</v>
      </c>
      <c r="BM285" s="195" t="s">
        <v>348</v>
      </c>
    </row>
    <row r="286" s="2" customFormat="1">
      <c r="A286" s="32"/>
      <c r="B286" s="33"/>
      <c r="C286" s="34"/>
      <c r="D286" s="197" t="s">
        <v>128</v>
      </c>
      <c r="E286" s="34"/>
      <c r="F286" s="198" t="s">
        <v>349</v>
      </c>
      <c r="G286" s="34"/>
      <c r="H286" s="34"/>
      <c r="I286" s="199"/>
      <c r="J286" s="34"/>
      <c r="K286" s="34"/>
      <c r="L286" s="38"/>
      <c r="M286" s="200"/>
      <c r="N286" s="201"/>
      <c r="O286" s="85"/>
      <c r="P286" s="85"/>
      <c r="Q286" s="85"/>
      <c r="R286" s="85"/>
      <c r="S286" s="85"/>
      <c r="T286" s="86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T286" s="11" t="s">
        <v>128</v>
      </c>
      <c r="AU286" s="11" t="s">
        <v>79</v>
      </c>
    </row>
    <row r="287" s="2" customFormat="1">
      <c r="A287" s="32"/>
      <c r="B287" s="33"/>
      <c r="C287" s="34"/>
      <c r="D287" s="197" t="s">
        <v>130</v>
      </c>
      <c r="E287" s="34"/>
      <c r="F287" s="202" t="s">
        <v>324</v>
      </c>
      <c r="G287" s="34"/>
      <c r="H287" s="34"/>
      <c r="I287" s="199"/>
      <c r="J287" s="34"/>
      <c r="K287" s="34"/>
      <c r="L287" s="38"/>
      <c r="M287" s="200"/>
      <c r="N287" s="201"/>
      <c r="O287" s="85"/>
      <c r="P287" s="85"/>
      <c r="Q287" s="85"/>
      <c r="R287" s="85"/>
      <c r="S287" s="85"/>
      <c r="T287" s="86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T287" s="11" t="s">
        <v>130</v>
      </c>
      <c r="AU287" s="11" t="s">
        <v>79</v>
      </c>
    </row>
    <row r="288" s="2" customFormat="1">
      <c r="A288" s="32"/>
      <c r="B288" s="33"/>
      <c r="C288" s="34"/>
      <c r="D288" s="197" t="s">
        <v>132</v>
      </c>
      <c r="E288" s="34"/>
      <c r="F288" s="202" t="s">
        <v>189</v>
      </c>
      <c r="G288" s="34"/>
      <c r="H288" s="34"/>
      <c r="I288" s="199"/>
      <c r="J288" s="34"/>
      <c r="K288" s="34"/>
      <c r="L288" s="38"/>
      <c r="M288" s="200"/>
      <c r="N288" s="201"/>
      <c r="O288" s="85"/>
      <c r="P288" s="85"/>
      <c r="Q288" s="85"/>
      <c r="R288" s="85"/>
      <c r="S288" s="85"/>
      <c r="T288" s="86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T288" s="11" t="s">
        <v>132</v>
      </c>
      <c r="AU288" s="11" t="s">
        <v>79</v>
      </c>
    </row>
    <row r="289" s="2" customFormat="1" ht="16.5" customHeight="1">
      <c r="A289" s="32"/>
      <c r="B289" s="33"/>
      <c r="C289" s="184" t="s">
        <v>350</v>
      </c>
      <c r="D289" s="184" t="s">
        <v>120</v>
      </c>
      <c r="E289" s="185" t="s">
        <v>351</v>
      </c>
      <c r="F289" s="186" t="s">
        <v>352</v>
      </c>
      <c r="G289" s="187" t="s">
        <v>162</v>
      </c>
      <c r="H289" s="188">
        <v>50</v>
      </c>
      <c r="I289" s="189"/>
      <c r="J289" s="190">
        <f>ROUND(I289*H289,2)</f>
        <v>0</v>
      </c>
      <c r="K289" s="186" t="s">
        <v>124</v>
      </c>
      <c r="L289" s="38"/>
      <c r="M289" s="191" t="s">
        <v>1</v>
      </c>
      <c r="N289" s="192" t="s">
        <v>44</v>
      </c>
      <c r="O289" s="85"/>
      <c r="P289" s="193">
        <f>O289*H289</f>
        <v>0</v>
      </c>
      <c r="Q289" s="193">
        <v>0</v>
      </c>
      <c r="R289" s="193">
        <f>Q289*H289</f>
        <v>0</v>
      </c>
      <c r="S289" s="193">
        <v>0</v>
      </c>
      <c r="T289" s="194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95" t="s">
        <v>125</v>
      </c>
      <c r="AT289" s="195" t="s">
        <v>120</v>
      </c>
      <c r="AU289" s="195" t="s">
        <v>79</v>
      </c>
      <c r="AY289" s="11" t="s">
        <v>126</v>
      </c>
      <c r="BE289" s="196">
        <f>IF(N289="základní",J289,0)</f>
        <v>0</v>
      </c>
      <c r="BF289" s="196">
        <f>IF(N289="snížená",J289,0)</f>
        <v>0</v>
      </c>
      <c r="BG289" s="196">
        <f>IF(N289="zákl. přenesená",J289,0)</f>
        <v>0</v>
      </c>
      <c r="BH289" s="196">
        <f>IF(N289="sníž. přenesená",J289,0)</f>
        <v>0</v>
      </c>
      <c r="BI289" s="196">
        <f>IF(N289="nulová",J289,0)</f>
        <v>0</v>
      </c>
      <c r="BJ289" s="11" t="s">
        <v>87</v>
      </c>
      <c r="BK289" s="196">
        <f>ROUND(I289*H289,2)</f>
        <v>0</v>
      </c>
      <c r="BL289" s="11" t="s">
        <v>125</v>
      </c>
      <c r="BM289" s="195" t="s">
        <v>353</v>
      </c>
    </row>
    <row r="290" s="2" customFormat="1">
      <c r="A290" s="32"/>
      <c r="B290" s="33"/>
      <c r="C290" s="34"/>
      <c r="D290" s="197" t="s">
        <v>128</v>
      </c>
      <c r="E290" s="34"/>
      <c r="F290" s="198" t="s">
        <v>354</v>
      </c>
      <c r="G290" s="34"/>
      <c r="H290" s="34"/>
      <c r="I290" s="199"/>
      <c r="J290" s="34"/>
      <c r="K290" s="34"/>
      <c r="L290" s="38"/>
      <c r="M290" s="200"/>
      <c r="N290" s="201"/>
      <c r="O290" s="85"/>
      <c r="P290" s="85"/>
      <c r="Q290" s="85"/>
      <c r="R290" s="85"/>
      <c r="S290" s="85"/>
      <c r="T290" s="86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T290" s="11" t="s">
        <v>128</v>
      </c>
      <c r="AU290" s="11" t="s">
        <v>79</v>
      </c>
    </row>
    <row r="291" s="2" customFormat="1">
      <c r="A291" s="32"/>
      <c r="B291" s="33"/>
      <c r="C291" s="34"/>
      <c r="D291" s="197" t="s">
        <v>130</v>
      </c>
      <c r="E291" s="34"/>
      <c r="F291" s="202" t="s">
        <v>355</v>
      </c>
      <c r="G291" s="34"/>
      <c r="H291" s="34"/>
      <c r="I291" s="199"/>
      <c r="J291" s="34"/>
      <c r="K291" s="34"/>
      <c r="L291" s="38"/>
      <c r="M291" s="200"/>
      <c r="N291" s="201"/>
      <c r="O291" s="85"/>
      <c r="P291" s="85"/>
      <c r="Q291" s="85"/>
      <c r="R291" s="85"/>
      <c r="S291" s="85"/>
      <c r="T291" s="86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T291" s="11" t="s">
        <v>130</v>
      </c>
      <c r="AU291" s="11" t="s">
        <v>79</v>
      </c>
    </row>
    <row r="292" s="2" customFormat="1" ht="16.5" customHeight="1">
      <c r="A292" s="32"/>
      <c r="B292" s="33"/>
      <c r="C292" s="184" t="s">
        <v>356</v>
      </c>
      <c r="D292" s="184" t="s">
        <v>120</v>
      </c>
      <c r="E292" s="185" t="s">
        <v>357</v>
      </c>
      <c r="F292" s="186" t="s">
        <v>358</v>
      </c>
      <c r="G292" s="187" t="s">
        <v>162</v>
      </c>
      <c r="H292" s="188">
        <v>1</v>
      </c>
      <c r="I292" s="189"/>
      <c r="J292" s="190">
        <f>ROUND(I292*H292,2)</f>
        <v>0</v>
      </c>
      <c r="K292" s="186" t="s">
        <v>124</v>
      </c>
      <c r="L292" s="38"/>
      <c r="M292" s="191" t="s">
        <v>1</v>
      </c>
      <c r="N292" s="192" t="s">
        <v>44</v>
      </c>
      <c r="O292" s="85"/>
      <c r="P292" s="193">
        <f>O292*H292</f>
        <v>0</v>
      </c>
      <c r="Q292" s="193">
        <v>0</v>
      </c>
      <c r="R292" s="193">
        <f>Q292*H292</f>
        <v>0</v>
      </c>
      <c r="S292" s="193">
        <v>0</v>
      </c>
      <c r="T292" s="194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95" t="s">
        <v>125</v>
      </c>
      <c r="AT292" s="195" t="s">
        <v>120</v>
      </c>
      <c r="AU292" s="195" t="s">
        <v>79</v>
      </c>
      <c r="AY292" s="11" t="s">
        <v>126</v>
      </c>
      <c r="BE292" s="196">
        <f>IF(N292="základní",J292,0)</f>
        <v>0</v>
      </c>
      <c r="BF292" s="196">
        <f>IF(N292="snížená",J292,0)</f>
        <v>0</v>
      </c>
      <c r="BG292" s="196">
        <f>IF(N292="zákl. přenesená",J292,0)</f>
        <v>0</v>
      </c>
      <c r="BH292" s="196">
        <f>IF(N292="sníž. přenesená",J292,0)</f>
        <v>0</v>
      </c>
      <c r="BI292" s="196">
        <f>IF(N292="nulová",J292,0)</f>
        <v>0</v>
      </c>
      <c r="BJ292" s="11" t="s">
        <v>87</v>
      </c>
      <c r="BK292" s="196">
        <f>ROUND(I292*H292,2)</f>
        <v>0</v>
      </c>
      <c r="BL292" s="11" t="s">
        <v>125</v>
      </c>
      <c r="BM292" s="195" t="s">
        <v>359</v>
      </c>
    </row>
    <row r="293" s="2" customFormat="1">
      <c r="A293" s="32"/>
      <c r="B293" s="33"/>
      <c r="C293" s="34"/>
      <c r="D293" s="197" t="s">
        <v>128</v>
      </c>
      <c r="E293" s="34"/>
      <c r="F293" s="198" t="s">
        <v>360</v>
      </c>
      <c r="G293" s="34"/>
      <c r="H293" s="34"/>
      <c r="I293" s="199"/>
      <c r="J293" s="34"/>
      <c r="K293" s="34"/>
      <c r="L293" s="38"/>
      <c r="M293" s="200"/>
      <c r="N293" s="201"/>
      <c r="O293" s="85"/>
      <c r="P293" s="85"/>
      <c r="Q293" s="85"/>
      <c r="R293" s="85"/>
      <c r="S293" s="85"/>
      <c r="T293" s="86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T293" s="11" t="s">
        <v>128</v>
      </c>
      <c r="AU293" s="11" t="s">
        <v>79</v>
      </c>
    </row>
    <row r="294" s="2" customFormat="1">
      <c r="A294" s="32"/>
      <c r="B294" s="33"/>
      <c r="C294" s="34"/>
      <c r="D294" s="197" t="s">
        <v>130</v>
      </c>
      <c r="E294" s="34"/>
      <c r="F294" s="202" t="s">
        <v>355</v>
      </c>
      <c r="G294" s="34"/>
      <c r="H294" s="34"/>
      <c r="I294" s="199"/>
      <c r="J294" s="34"/>
      <c r="K294" s="34"/>
      <c r="L294" s="38"/>
      <c r="M294" s="200"/>
      <c r="N294" s="201"/>
      <c r="O294" s="85"/>
      <c r="P294" s="85"/>
      <c r="Q294" s="85"/>
      <c r="R294" s="85"/>
      <c r="S294" s="85"/>
      <c r="T294" s="86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T294" s="11" t="s">
        <v>130</v>
      </c>
      <c r="AU294" s="11" t="s">
        <v>79</v>
      </c>
    </row>
    <row r="295" s="2" customFormat="1" ht="16.5" customHeight="1">
      <c r="A295" s="32"/>
      <c r="B295" s="33"/>
      <c r="C295" s="184" t="s">
        <v>361</v>
      </c>
      <c r="D295" s="184" t="s">
        <v>120</v>
      </c>
      <c r="E295" s="185" t="s">
        <v>362</v>
      </c>
      <c r="F295" s="186" t="s">
        <v>363</v>
      </c>
      <c r="G295" s="187" t="s">
        <v>162</v>
      </c>
      <c r="H295" s="188">
        <v>50</v>
      </c>
      <c r="I295" s="189"/>
      <c r="J295" s="190">
        <f>ROUND(I295*H295,2)</f>
        <v>0</v>
      </c>
      <c r="K295" s="186" t="s">
        <v>124</v>
      </c>
      <c r="L295" s="38"/>
      <c r="M295" s="191" t="s">
        <v>1</v>
      </c>
      <c r="N295" s="192" t="s">
        <v>44</v>
      </c>
      <c r="O295" s="85"/>
      <c r="P295" s="193">
        <f>O295*H295</f>
        <v>0</v>
      </c>
      <c r="Q295" s="193">
        <v>0</v>
      </c>
      <c r="R295" s="193">
        <f>Q295*H295</f>
        <v>0</v>
      </c>
      <c r="S295" s="193">
        <v>0</v>
      </c>
      <c r="T295" s="194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95" t="s">
        <v>125</v>
      </c>
      <c r="AT295" s="195" t="s">
        <v>120</v>
      </c>
      <c r="AU295" s="195" t="s">
        <v>79</v>
      </c>
      <c r="AY295" s="11" t="s">
        <v>126</v>
      </c>
      <c r="BE295" s="196">
        <f>IF(N295="základní",J295,0)</f>
        <v>0</v>
      </c>
      <c r="BF295" s="196">
        <f>IF(N295="snížená",J295,0)</f>
        <v>0</v>
      </c>
      <c r="BG295" s="196">
        <f>IF(N295="zákl. přenesená",J295,0)</f>
        <v>0</v>
      </c>
      <c r="BH295" s="196">
        <f>IF(N295="sníž. přenesená",J295,0)</f>
        <v>0</v>
      </c>
      <c r="BI295" s="196">
        <f>IF(N295="nulová",J295,0)</f>
        <v>0</v>
      </c>
      <c r="BJ295" s="11" t="s">
        <v>87</v>
      </c>
      <c r="BK295" s="196">
        <f>ROUND(I295*H295,2)</f>
        <v>0</v>
      </c>
      <c r="BL295" s="11" t="s">
        <v>125</v>
      </c>
      <c r="BM295" s="195" t="s">
        <v>364</v>
      </c>
    </row>
    <row r="296" s="2" customFormat="1">
      <c r="A296" s="32"/>
      <c r="B296" s="33"/>
      <c r="C296" s="34"/>
      <c r="D296" s="197" t="s">
        <v>128</v>
      </c>
      <c r="E296" s="34"/>
      <c r="F296" s="198" t="s">
        <v>365</v>
      </c>
      <c r="G296" s="34"/>
      <c r="H296" s="34"/>
      <c r="I296" s="199"/>
      <c r="J296" s="34"/>
      <c r="K296" s="34"/>
      <c r="L296" s="38"/>
      <c r="M296" s="200"/>
      <c r="N296" s="201"/>
      <c r="O296" s="85"/>
      <c r="P296" s="85"/>
      <c r="Q296" s="85"/>
      <c r="R296" s="85"/>
      <c r="S296" s="85"/>
      <c r="T296" s="86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T296" s="11" t="s">
        <v>128</v>
      </c>
      <c r="AU296" s="11" t="s">
        <v>79</v>
      </c>
    </row>
    <row r="297" s="2" customFormat="1">
      <c r="A297" s="32"/>
      <c r="B297" s="33"/>
      <c r="C297" s="34"/>
      <c r="D297" s="197" t="s">
        <v>130</v>
      </c>
      <c r="E297" s="34"/>
      <c r="F297" s="202" t="s">
        <v>366</v>
      </c>
      <c r="G297" s="34"/>
      <c r="H297" s="34"/>
      <c r="I297" s="199"/>
      <c r="J297" s="34"/>
      <c r="K297" s="34"/>
      <c r="L297" s="38"/>
      <c r="M297" s="200"/>
      <c r="N297" s="201"/>
      <c r="O297" s="85"/>
      <c r="P297" s="85"/>
      <c r="Q297" s="85"/>
      <c r="R297" s="85"/>
      <c r="S297" s="85"/>
      <c r="T297" s="86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T297" s="11" t="s">
        <v>130</v>
      </c>
      <c r="AU297" s="11" t="s">
        <v>79</v>
      </c>
    </row>
    <row r="298" s="2" customFormat="1" ht="16.5" customHeight="1">
      <c r="A298" s="32"/>
      <c r="B298" s="33"/>
      <c r="C298" s="184" t="s">
        <v>367</v>
      </c>
      <c r="D298" s="184" t="s">
        <v>120</v>
      </c>
      <c r="E298" s="185" t="s">
        <v>368</v>
      </c>
      <c r="F298" s="186" t="s">
        <v>369</v>
      </c>
      <c r="G298" s="187" t="s">
        <v>162</v>
      </c>
      <c r="H298" s="188">
        <v>1</v>
      </c>
      <c r="I298" s="189"/>
      <c r="J298" s="190">
        <f>ROUND(I298*H298,2)</f>
        <v>0</v>
      </c>
      <c r="K298" s="186" t="s">
        <v>124</v>
      </c>
      <c r="L298" s="38"/>
      <c r="M298" s="191" t="s">
        <v>1</v>
      </c>
      <c r="N298" s="192" t="s">
        <v>44</v>
      </c>
      <c r="O298" s="85"/>
      <c r="P298" s="193">
        <f>O298*H298</f>
        <v>0</v>
      </c>
      <c r="Q298" s="193">
        <v>0</v>
      </c>
      <c r="R298" s="193">
        <f>Q298*H298</f>
        <v>0</v>
      </c>
      <c r="S298" s="193">
        <v>0</v>
      </c>
      <c r="T298" s="194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95" t="s">
        <v>125</v>
      </c>
      <c r="AT298" s="195" t="s">
        <v>120</v>
      </c>
      <c r="AU298" s="195" t="s">
        <v>79</v>
      </c>
      <c r="AY298" s="11" t="s">
        <v>126</v>
      </c>
      <c r="BE298" s="196">
        <f>IF(N298="základní",J298,0)</f>
        <v>0</v>
      </c>
      <c r="BF298" s="196">
        <f>IF(N298="snížená",J298,0)</f>
        <v>0</v>
      </c>
      <c r="BG298" s="196">
        <f>IF(N298="zákl. přenesená",J298,0)</f>
        <v>0</v>
      </c>
      <c r="BH298" s="196">
        <f>IF(N298="sníž. přenesená",J298,0)</f>
        <v>0</v>
      </c>
      <c r="BI298" s="196">
        <f>IF(N298="nulová",J298,0)</f>
        <v>0</v>
      </c>
      <c r="BJ298" s="11" t="s">
        <v>87</v>
      </c>
      <c r="BK298" s="196">
        <f>ROUND(I298*H298,2)</f>
        <v>0</v>
      </c>
      <c r="BL298" s="11" t="s">
        <v>125</v>
      </c>
      <c r="BM298" s="195" t="s">
        <v>370</v>
      </c>
    </row>
    <row r="299" s="2" customFormat="1">
      <c r="A299" s="32"/>
      <c r="B299" s="33"/>
      <c r="C299" s="34"/>
      <c r="D299" s="197" t="s">
        <v>128</v>
      </c>
      <c r="E299" s="34"/>
      <c r="F299" s="198" t="s">
        <v>371</v>
      </c>
      <c r="G299" s="34"/>
      <c r="H299" s="34"/>
      <c r="I299" s="199"/>
      <c r="J299" s="34"/>
      <c r="K299" s="34"/>
      <c r="L299" s="38"/>
      <c r="M299" s="200"/>
      <c r="N299" s="201"/>
      <c r="O299" s="85"/>
      <c r="P299" s="85"/>
      <c r="Q299" s="85"/>
      <c r="R299" s="85"/>
      <c r="S299" s="85"/>
      <c r="T299" s="86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T299" s="11" t="s">
        <v>128</v>
      </c>
      <c r="AU299" s="11" t="s">
        <v>79</v>
      </c>
    </row>
    <row r="300" s="2" customFormat="1">
      <c r="A300" s="32"/>
      <c r="B300" s="33"/>
      <c r="C300" s="34"/>
      <c r="D300" s="197" t="s">
        <v>130</v>
      </c>
      <c r="E300" s="34"/>
      <c r="F300" s="202" t="s">
        <v>366</v>
      </c>
      <c r="G300" s="34"/>
      <c r="H300" s="34"/>
      <c r="I300" s="199"/>
      <c r="J300" s="34"/>
      <c r="K300" s="34"/>
      <c r="L300" s="38"/>
      <c r="M300" s="200"/>
      <c r="N300" s="201"/>
      <c r="O300" s="85"/>
      <c r="P300" s="85"/>
      <c r="Q300" s="85"/>
      <c r="R300" s="85"/>
      <c r="S300" s="85"/>
      <c r="T300" s="86"/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T300" s="11" t="s">
        <v>130</v>
      </c>
      <c r="AU300" s="11" t="s">
        <v>79</v>
      </c>
    </row>
    <row r="301" s="2" customFormat="1" ht="16.5" customHeight="1">
      <c r="A301" s="32"/>
      <c r="B301" s="33"/>
      <c r="C301" s="184" t="s">
        <v>372</v>
      </c>
      <c r="D301" s="184" t="s">
        <v>120</v>
      </c>
      <c r="E301" s="185" t="s">
        <v>373</v>
      </c>
      <c r="F301" s="186" t="s">
        <v>374</v>
      </c>
      <c r="G301" s="187" t="s">
        <v>162</v>
      </c>
      <c r="H301" s="188">
        <v>50</v>
      </c>
      <c r="I301" s="189"/>
      <c r="J301" s="190">
        <f>ROUND(I301*H301,2)</f>
        <v>0</v>
      </c>
      <c r="K301" s="186" t="s">
        <v>124</v>
      </c>
      <c r="L301" s="38"/>
      <c r="M301" s="191" t="s">
        <v>1</v>
      </c>
      <c r="N301" s="192" t="s">
        <v>44</v>
      </c>
      <c r="O301" s="85"/>
      <c r="P301" s="193">
        <f>O301*H301</f>
        <v>0</v>
      </c>
      <c r="Q301" s="193">
        <v>0</v>
      </c>
      <c r="R301" s="193">
        <f>Q301*H301</f>
        <v>0</v>
      </c>
      <c r="S301" s="193">
        <v>0</v>
      </c>
      <c r="T301" s="194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95" t="s">
        <v>125</v>
      </c>
      <c r="AT301" s="195" t="s">
        <v>120</v>
      </c>
      <c r="AU301" s="195" t="s">
        <v>79</v>
      </c>
      <c r="AY301" s="11" t="s">
        <v>126</v>
      </c>
      <c r="BE301" s="196">
        <f>IF(N301="základní",J301,0)</f>
        <v>0</v>
      </c>
      <c r="BF301" s="196">
        <f>IF(N301="snížená",J301,0)</f>
        <v>0</v>
      </c>
      <c r="BG301" s="196">
        <f>IF(N301="zákl. přenesená",J301,0)</f>
        <v>0</v>
      </c>
      <c r="BH301" s="196">
        <f>IF(N301="sníž. přenesená",J301,0)</f>
        <v>0</v>
      </c>
      <c r="BI301" s="196">
        <f>IF(N301="nulová",J301,0)</f>
        <v>0</v>
      </c>
      <c r="BJ301" s="11" t="s">
        <v>87</v>
      </c>
      <c r="BK301" s="196">
        <f>ROUND(I301*H301,2)</f>
        <v>0</v>
      </c>
      <c r="BL301" s="11" t="s">
        <v>125</v>
      </c>
      <c r="BM301" s="195" t="s">
        <v>375</v>
      </c>
    </row>
    <row r="302" s="2" customFormat="1">
      <c r="A302" s="32"/>
      <c r="B302" s="33"/>
      <c r="C302" s="34"/>
      <c r="D302" s="197" t="s">
        <v>128</v>
      </c>
      <c r="E302" s="34"/>
      <c r="F302" s="198" t="s">
        <v>376</v>
      </c>
      <c r="G302" s="34"/>
      <c r="H302" s="34"/>
      <c r="I302" s="199"/>
      <c r="J302" s="34"/>
      <c r="K302" s="34"/>
      <c r="L302" s="38"/>
      <c r="M302" s="200"/>
      <c r="N302" s="201"/>
      <c r="O302" s="85"/>
      <c r="P302" s="85"/>
      <c r="Q302" s="85"/>
      <c r="R302" s="85"/>
      <c r="S302" s="85"/>
      <c r="T302" s="86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T302" s="11" t="s">
        <v>128</v>
      </c>
      <c r="AU302" s="11" t="s">
        <v>79</v>
      </c>
    </row>
    <row r="303" s="2" customFormat="1">
      <c r="A303" s="32"/>
      <c r="B303" s="33"/>
      <c r="C303" s="34"/>
      <c r="D303" s="197" t="s">
        <v>130</v>
      </c>
      <c r="E303" s="34"/>
      <c r="F303" s="202" t="s">
        <v>377</v>
      </c>
      <c r="G303" s="34"/>
      <c r="H303" s="34"/>
      <c r="I303" s="199"/>
      <c r="J303" s="34"/>
      <c r="K303" s="34"/>
      <c r="L303" s="38"/>
      <c r="M303" s="200"/>
      <c r="N303" s="201"/>
      <c r="O303" s="85"/>
      <c r="P303" s="85"/>
      <c r="Q303" s="85"/>
      <c r="R303" s="85"/>
      <c r="S303" s="85"/>
      <c r="T303" s="86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T303" s="11" t="s">
        <v>130</v>
      </c>
      <c r="AU303" s="11" t="s">
        <v>79</v>
      </c>
    </row>
    <row r="304" s="2" customFormat="1" ht="16.5" customHeight="1">
      <c r="A304" s="32"/>
      <c r="B304" s="33"/>
      <c r="C304" s="184" t="s">
        <v>378</v>
      </c>
      <c r="D304" s="184" t="s">
        <v>120</v>
      </c>
      <c r="E304" s="185" t="s">
        <v>379</v>
      </c>
      <c r="F304" s="186" t="s">
        <v>380</v>
      </c>
      <c r="G304" s="187" t="s">
        <v>185</v>
      </c>
      <c r="H304" s="188">
        <v>10000</v>
      </c>
      <c r="I304" s="189"/>
      <c r="J304" s="190">
        <f>ROUND(I304*H304,2)</f>
        <v>0</v>
      </c>
      <c r="K304" s="186" t="s">
        <v>124</v>
      </c>
      <c r="L304" s="38"/>
      <c r="M304" s="191" t="s">
        <v>1</v>
      </c>
      <c r="N304" s="192" t="s">
        <v>44</v>
      </c>
      <c r="O304" s="85"/>
      <c r="P304" s="193">
        <f>O304*H304</f>
        <v>0</v>
      </c>
      <c r="Q304" s="193">
        <v>0</v>
      </c>
      <c r="R304" s="193">
        <f>Q304*H304</f>
        <v>0</v>
      </c>
      <c r="S304" s="193">
        <v>0</v>
      </c>
      <c r="T304" s="194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95" t="s">
        <v>125</v>
      </c>
      <c r="AT304" s="195" t="s">
        <v>120</v>
      </c>
      <c r="AU304" s="195" t="s">
        <v>79</v>
      </c>
      <c r="AY304" s="11" t="s">
        <v>126</v>
      </c>
      <c r="BE304" s="196">
        <f>IF(N304="základní",J304,0)</f>
        <v>0</v>
      </c>
      <c r="BF304" s="196">
        <f>IF(N304="snížená",J304,0)</f>
        <v>0</v>
      </c>
      <c r="BG304" s="196">
        <f>IF(N304="zákl. přenesená",J304,0)</f>
        <v>0</v>
      </c>
      <c r="BH304" s="196">
        <f>IF(N304="sníž. přenesená",J304,0)</f>
        <v>0</v>
      </c>
      <c r="BI304" s="196">
        <f>IF(N304="nulová",J304,0)</f>
        <v>0</v>
      </c>
      <c r="BJ304" s="11" t="s">
        <v>87</v>
      </c>
      <c r="BK304" s="196">
        <f>ROUND(I304*H304,2)</f>
        <v>0</v>
      </c>
      <c r="BL304" s="11" t="s">
        <v>125</v>
      </c>
      <c r="BM304" s="195" t="s">
        <v>381</v>
      </c>
    </row>
    <row r="305" s="2" customFormat="1">
      <c r="A305" s="32"/>
      <c r="B305" s="33"/>
      <c r="C305" s="34"/>
      <c r="D305" s="197" t="s">
        <v>128</v>
      </c>
      <c r="E305" s="34"/>
      <c r="F305" s="198" t="s">
        <v>382</v>
      </c>
      <c r="G305" s="34"/>
      <c r="H305" s="34"/>
      <c r="I305" s="199"/>
      <c r="J305" s="34"/>
      <c r="K305" s="34"/>
      <c r="L305" s="38"/>
      <c r="M305" s="200"/>
      <c r="N305" s="201"/>
      <c r="O305" s="85"/>
      <c r="P305" s="85"/>
      <c r="Q305" s="85"/>
      <c r="R305" s="85"/>
      <c r="S305" s="85"/>
      <c r="T305" s="86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T305" s="11" t="s">
        <v>128</v>
      </c>
      <c r="AU305" s="11" t="s">
        <v>79</v>
      </c>
    </row>
    <row r="306" s="2" customFormat="1">
      <c r="A306" s="32"/>
      <c r="B306" s="33"/>
      <c r="C306" s="34"/>
      <c r="D306" s="197" t="s">
        <v>130</v>
      </c>
      <c r="E306" s="34"/>
      <c r="F306" s="202" t="s">
        <v>383</v>
      </c>
      <c r="G306" s="34"/>
      <c r="H306" s="34"/>
      <c r="I306" s="199"/>
      <c r="J306" s="34"/>
      <c r="K306" s="34"/>
      <c r="L306" s="38"/>
      <c r="M306" s="200"/>
      <c r="N306" s="201"/>
      <c r="O306" s="85"/>
      <c r="P306" s="85"/>
      <c r="Q306" s="85"/>
      <c r="R306" s="85"/>
      <c r="S306" s="85"/>
      <c r="T306" s="86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T306" s="11" t="s">
        <v>130</v>
      </c>
      <c r="AU306" s="11" t="s">
        <v>79</v>
      </c>
    </row>
    <row r="307" s="2" customFormat="1">
      <c r="A307" s="32"/>
      <c r="B307" s="33"/>
      <c r="C307" s="34"/>
      <c r="D307" s="197" t="s">
        <v>132</v>
      </c>
      <c r="E307" s="34"/>
      <c r="F307" s="202" t="s">
        <v>189</v>
      </c>
      <c r="G307" s="34"/>
      <c r="H307" s="34"/>
      <c r="I307" s="199"/>
      <c r="J307" s="34"/>
      <c r="K307" s="34"/>
      <c r="L307" s="38"/>
      <c r="M307" s="200"/>
      <c r="N307" s="201"/>
      <c r="O307" s="85"/>
      <c r="P307" s="85"/>
      <c r="Q307" s="85"/>
      <c r="R307" s="85"/>
      <c r="S307" s="85"/>
      <c r="T307" s="86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T307" s="11" t="s">
        <v>132</v>
      </c>
      <c r="AU307" s="11" t="s">
        <v>79</v>
      </c>
    </row>
    <row r="308" s="2" customFormat="1" ht="16.5" customHeight="1">
      <c r="A308" s="32"/>
      <c r="B308" s="33"/>
      <c r="C308" s="184" t="s">
        <v>384</v>
      </c>
      <c r="D308" s="184" t="s">
        <v>120</v>
      </c>
      <c r="E308" s="185" t="s">
        <v>385</v>
      </c>
      <c r="F308" s="186" t="s">
        <v>386</v>
      </c>
      <c r="G308" s="187" t="s">
        <v>185</v>
      </c>
      <c r="H308" s="188">
        <v>10000</v>
      </c>
      <c r="I308" s="189"/>
      <c r="J308" s="190">
        <f>ROUND(I308*H308,2)</f>
        <v>0</v>
      </c>
      <c r="K308" s="186" t="s">
        <v>124</v>
      </c>
      <c r="L308" s="38"/>
      <c r="M308" s="191" t="s">
        <v>1</v>
      </c>
      <c r="N308" s="192" t="s">
        <v>44</v>
      </c>
      <c r="O308" s="85"/>
      <c r="P308" s="193">
        <f>O308*H308</f>
        <v>0</v>
      </c>
      <c r="Q308" s="193">
        <v>0</v>
      </c>
      <c r="R308" s="193">
        <f>Q308*H308</f>
        <v>0</v>
      </c>
      <c r="S308" s="193">
        <v>0</v>
      </c>
      <c r="T308" s="194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95" t="s">
        <v>125</v>
      </c>
      <c r="AT308" s="195" t="s">
        <v>120</v>
      </c>
      <c r="AU308" s="195" t="s">
        <v>79</v>
      </c>
      <c r="AY308" s="11" t="s">
        <v>126</v>
      </c>
      <c r="BE308" s="196">
        <f>IF(N308="základní",J308,0)</f>
        <v>0</v>
      </c>
      <c r="BF308" s="196">
        <f>IF(N308="snížená",J308,0)</f>
        <v>0</v>
      </c>
      <c r="BG308" s="196">
        <f>IF(N308="zákl. přenesená",J308,0)</f>
        <v>0</v>
      </c>
      <c r="BH308" s="196">
        <f>IF(N308="sníž. přenesená",J308,0)</f>
        <v>0</v>
      </c>
      <c r="BI308" s="196">
        <f>IF(N308="nulová",J308,0)</f>
        <v>0</v>
      </c>
      <c r="BJ308" s="11" t="s">
        <v>87</v>
      </c>
      <c r="BK308" s="196">
        <f>ROUND(I308*H308,2)</f>
        <v>0</v>
      </c>
      <c r="BL308" s="11" t="s">
        <v>125</v>
      </c>
      <c r="BM308" s="195" t="s">
        <v>387</v>
      </c>
    </row>
    <row r="309" s="2" customFormat="1">
      <c r="A309" s="32"/>
      <c r="B309" s="33"/>
      <c r="C309" s="34"/>
      <c r="D309" s="197" t="s">
        <v>128</v>
      </c>
      <c r="E309" s="34"/>
      <c r="F309" s="198" t="s">
        <v>388</v>
      </c>
      <c r="G309" s="34"/>
      <c r="H309" s="34"/>
      <c r="I309" s="199"/>
      <c r="J309" s="34"/>
      <c r="K309" s="34"/>
      <c r="L309" s="38"/>
      <c r="M309" s="200"/>
      <c r="N309" s="201"/>
      <c r="O309" s="85"/>
      <c r="P309" s="85"/>
      <c r="Q309" s="85"/>
      <c r="R309" s="85"/>
      <c r="S309" s="85"/>
      <c r="T309" s="86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T309" s="11" t="s">
        <v>128</v>
      </c>
      <c r="AU309" s="11" t="s">
        <v>79</v>
      </c>
    </row>
    <row r="310" s="2" customFormat="1">
      <c r="A310" s="32"/>
      <c r="B310" s="33"/>
      <c r="C310" s="34"/>
      <c r="D310" s="197" t="s">
        <v>130</v>
      </c>
      <c r="E310" s="34"/>
      <c r="F310" s="202" t="s">
        <v>383</v>
      </c>
      <c r="G310" s="34"/>
      <c r="H310" s="34"/>
      <c r="I310" s="199"/>
      <c r="J310" s="34"/>
      <c r="K310" s="34"/>
      <c r="L310" s="38"/>
      <c r="M310" s="200"/>
      <c r="N310" s="201"/>
      <c r="O310" s="85"/>
      <c r="P310" s="85"/>
      <c r="Q310" s="85"/>
      <c r="R310" s="85"/>
      <c r="S310" s="85"/>
      <c r="T310" s="86"/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T310" s="11" t="s">
        <v>130</v>
      </c>
      <c r="AU310" s="11" t="s">
        <v>79</v>
      </c>
    </row>
    <row r="311" s="2" customFormat="1">
      <c r="A311" s="32"/>
      <c r="B311" s="33"/>
      <c r="C311" s="34"/>
      <c r="D311" s="197" t="s">
        <v>132</v>
      </c>
      <c r="E311" s="34"/>
      <c r="F311" s="202" t="s">
        <v>189</v>
      </c>
      <c r="G311" s="34"/>
      <c r="H311" s="34"/>
      <c r="I311" s="199"/>
      <c r="J311" s="34"/>
      <c r="K311" s="34"/>
      <c r="L311" s="38"/>
      <c r="M311" s="200"/>
      <c r="N311" s="201"/>
      <c r="O311" s="85"/>
      <c r="P311" s="85"/>
      <c r="Q311" s="85"/>
      <c r="R311" s="85"/>
      <c r="S311" s="85"/>
      <c r="T311" s="86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T311" s="11" t="s">
        <v>132</v>
      </c>
      <c r="AU311" s="11" t="s">
        <v>79</v>
      </c>
    </row>
    <row r="312" s="2" customFormat="1">
      <c r="A312" s="32"/>
      <c r="B312" s="33"/>
      <c r="C312" s="184" t="s">
        <v>389</v>
      </c>
      <c r="D312" s="184" t="s">
        <v>120</v>
      </c>
      <c r="E312" s="185" t="s">
        <v>390</v>
      </c>
      <c r="F312" s="186" t="s">
        <v>391</v>
      </c>
      <c r="G312" s="187" t="s">
        <v>185</v>
      </c>
      <c r="H312" s="188">
        <v>1000</v>
      </c>
      <c r="I312" s="189"/>
      <c r="J312" s="190">
        <f>ROUND(I312*H312,2)</f>
        <v>0</v>
      </c>
      <c r="K312" s="186" t="s">
        <v>124</v>
      </c>
      <c r="L312" s="38"/>
      <c r="M312" s="191" t="s">
        <v>1</v>
      </c>
      <c r="N312" s="192" t="s">
        <v>44</v>
      </c>
      <c r="O312" s="85"/>
      <c r="P312" s="193">
        <f>O312*H312</f>
        <v>0</v>
      </c>
      <c r="Q312" s="193">
        <v>0</v>
      </c>
      <c r="R312" s="193">
        <f>Q312*H312</f>
        <v>0</v>
      </c>
      <c r="S312" s="193">
        <v>0</v>
      </c>
      <c r="T312" s="194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95" t="s">
        <v>125</v>
      </c>
      <c r="AT312" s="195" t="s">
        <v>120</v>
      </c>
      <c r="AU312" s="195" t="s">
        <v>79</v>
      </c>
      <c r="AY312" s="11" t="s">
        <v>126</v>
      </c>
      <c r="BE312" s="196">
        <f>IF(N312="základní",J312,0)</f>
        <v>0</v>
      </c>
      <c r="BF312" s="196">
        <f>IF(N312="snížená",J312,0)</f>
        <v>0</v>
      </c>
      <c r="BG312" s="196">
        <f>IF(N312="zákl. přenesená",J312,0)</f>
        <v>0</v>
      </c>
      <c r="BH312" s="196">
        <f>IF(N312="sníž. přenesená",J312,0)</f>
        <v>0</v>
      </c>
      <c r="BI312" s="196">
        <f>IF(N312="nulová",J312,0)</f>
        <v>0</v>
      </c>
      <c r="BJ312" s="11" t="s">
        <v>87</v>
      </c>
      <c r="BK312" s="196">
        <f>ROUND(I312*H312,2)</f>
        <v>0</v>
      </c>
      <c r="BL312" s="11" t="s">
        <v>125</v>
      </c>
      <c r="BM312" s="195" t="s">
        <v>392</v>
      </c>
    </row>
    <row r="313" s="2" customFormat="1">
      <c r="A313" s="32"/>
      <c r="B313" s="33"/>
      <c r="C313" s="34"/>
      <c r="D313" s="197" t="s">
        <v>128</v>
      </c>
      <c r="E313" s="34"/>
      <c r="F313" s="198" t="s">
        <v>393</v>
      </c>
      <c r="G313" s="34"/>
      <c r="H313" s="34"/>
      <c r="I313" s="199"/>
      <c r="J313" s="34"/>
      <c r="K313" s="34"/>
      <c r="L313" s="38"/>
      <c r="M313" s="200"/>
      <c r="N313" s="201"/>
      <c r="O313" s="85"/>
      <c r="P313" s="85"/>
      <c r="Q313" s="85"/>
      <c r="R313" s="85"/>
      <c r="S313" s="85"/>
      <c r="T313" s="86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T313" s="11" t="s">
        <v>128</v>
      </c>
      <c r="AU313" s="11" t="s">
        <v>79</v>
      </c>
    </row>
    <row r="314" s="2" customFormat="1">
      <c r="A314" s="32"/>
      <c r="B314" s="33"/>
      <c r="C314" s="34"/>
      <c r="D314" s="197" t="s">
        <v>130</v>
      </c>
      <c r="E314" s="34"/>
      <c r="F314" s="202" t="s">
        <v>394</v>
      </c>
      <c r="G314" s="34"/>
      <c r="H314" s="34"/>
      <c r="I314" s="199"/>
      <c r="J314" s="34"/>
      <c r="K314" s="34"/>
      <c r="L314" s="38"/>
      <c r="M314" s="200"/>
      <c r="N314" s="201"/>
      <c r="O314" s="85"/>
      <c r="P314" s="85"/>
      <c r="Q314" s="85"/>
      <c r="R314" s="85"/>
      <c r="S314" s="85"/>
      <c r="T314" s="86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T314" s="11" t="s">
        <v>130</v>
      </c>
      <c r="AU314" s="11" t="s">
        <v>79</v>
      </c>
    </row>
    <row r="315" s="2" customFormat="1">
      <c r="A315" s="32"/>
      <c r="B315" s="33"/>
      <c r="C315" s="34"/>
      <c r="D315" s="197" t="s">
        <v>132</v>
      </c>
      <c r="E315" s="34"/>
      <c r="F315" s="202" t="s">
        <v>189</v>
      </c>
      <c r="G315" s="34"/>
      <c r="H315" s="34"/>
      <c r="I315" s="199"/>
      <c r="J315" s="34"/>
      <c r="K315" s="34"/>
      <c r="L315" s="38"/>
      <c r="M315" s="200"/>
      <c r="N315" s="201"/>
      <c r="O315" s="85"/>
      <c r="P315" s="85"/>
      <c r="Q315" s="85"/>
      <c r="R315" s="85"/>
      <c r="S315" s="85"/>
      <c r="T315" s="86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T315" s="11" t="s">
        <v>132</v>
      </c>
      <c r="AU315" s="11" t="s">
        <v>79</v>
      </c>
    </row>
    <row r="316" s="2" customFormat="1" ht="33" customHeight="1">
      <c r="A316" s="32"/>
      <c r="B316" s="33"/>
      <c r="C316" s="184" t="s">
        <v>395</v>
      </c>
      <c r="D316" s="184" t="s">
        <v>120</v>
      </c>
      <c r="E316" s="185" t="s">
        <v>396</v>
      </c>
      <c r="F316" s="186" t="s">
        <v>397</v>
      </c>
      <c r="G316" s="187" t="s">
        <v>185</v>
      </c>
      <c r="H316" s="188">
        <v>5000</v>
      </c>
      <c r="I316" s="189"/>
      <c r="J316" s="190">
        <f>ROUND(I316*H316,2)</f>
        <v>0</v>
      </c>
      <c r="K316" s="186" t="s">
        <v>124</v>
      </c>
      <c r="L316" s="38"/>
      <c r="M316" s="191" t="s">
        <v>1</v>
      </c>
      <c r="N316" s="192" t="s">
        <v>44</v>
      </c>
      <c r="O316" s="85"/>
      <c r="P316" s="193">
        <f>O316*H316</f>
        <v>0</v>
      </c>
      <c r="Q316" s="193">
        <v>0</v>
      </c>
      <c r="R316" s="193">
        <f>Q316*H316</f>
        <v>0</v>
      </c>
      <c r="S316" s="193">
        <v>0</v>
      </c>
      <c r="T316" s="194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95" t="s">
        <v>125</v>
      </c>
      <c r="AT316" s="195" t="s">
        <v>120</v>
      </c>
      <c r="AU316" s="195" t="s">
        <v>79</v>
      </c>
      <c r="AY316" s="11" t="s">
        <v>126</v>
      </c>
      <c r="BE316" s="196">
        <f>IF(N316="základní",J316,0)</f>
        <v>0</v>
      </c>
      <c r="BF316" s="196">
        <f>IF(N316="snížená",J316,0)</f>
        <v>0</v>
      </c>
      <c r="BG316" s="196">
        <f>IF(N316="zákl. přenesená",J316,0)</f>
        <v>0</v>
      </c>
      <c r="BH316" s="196">
        <f>IF(N316="sníž. přenesená",J316,0)</f>
        <v>0</v>
      </c>
      <c r="BI316" s="196">
        <f>IF(N316="nulová",J316,0)</f>
        <v>0</v>
      </c>
      <c r="BJ316" s="11" t="s">
        <v>87</v>
      </c>
      <c r="BK316" s="196">
        <f>ROUND(I316*H316,2)</f>
        <v>0</v>
      </c>
      <c r="BL316" s="11" t="s">
        <v>125</v>
      </c>
      <c r="BM316" s="195" t="s">
        <v>398</v>
      </c>
    </row>
    <row r="317" s="2" customFormat="1">
      <c r="A317" s="32"/>
      <c r="B317" s="33"/>
      <c r="C317" s="34"/>
      <c r="D317" s="197" t="s">
        <v>128</v>
      </c>
      <c r="E317" s="34"/>
      <c r="F317" s="198" t="s">
        <v>399</v>
      </c>
      <c r="G317" s="34"/>
      <c r="H317" s="34"/>
      <c r="I317" s="199"/>
      <c r="J317" s="34"/>
      <c r="K317" s="34"/>
      <c r="L317" s="38"/>
      <c r="M317" s="200"/>
      <c r="N317" s="201"/>
      <c r="O317" s="85"/>
      <c r="P317" s="85"/>
      <c r="Q317" s="85"/>
      <c r="R317" s="85"/>
      <c r="S317" s="85"/>
      <c r="T317" s="86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T317" s="11" t="s">
        <v>128</v>
      </c>
      <c r="AU317" s="11" t="s">
        <v>79</v>
      </c>
    </row>
    <row r="318" s="2" customFormat="1">
      <c r="A318" s="32"/>
      <c r="B318" s="33"/>
      <c r="C318" s="34"/>
      <c r="D318" s="197" t="s">
        <v>130</v>
      </c>
      <c r="E318" s="34"/>
      <c r="F318" s="202" t="s">
        <v>400</v>
      </c>
      <c r="G318" s="34"/>
      <c r="H318" s="34"/>
      <c r="I318" s="199"/>
      <c r="J318" s="34"/>
      <c r="K318" s="34"/>
      <c r="L318" s="38"/>
      <c r="M318" s="200"/>
      <c r="N318" s="201"/>
      <c r="O318" s="85"/>
      <c r="P318" s="85"/>
      <c r="Q318" s="85"/>
      <c r="R318" s="85"/>
      <c r="S318" s="85"/>
      <c r="T318" s="86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T318" s="11" t="s">
        <v>130</v>
      </c>
      <c r="AU318" s="11" t="s">
        <v>79</v>
      </c>
    </row>
    <row r="319" s="2" customFormat="1">
      <c r="A319" s="32"/>
      <c r="B319" s="33"/>
      <c r="C319" s="34"/>
      <c r="D319" s="197" t="s">
        <v>132</v>
      </c>
      <c r="E319" s="34"/>
      <c r="F319" s="202" t="s">
        <v>189</v>
      </c>
      <c r="G319" s="34"/>
      <c r="H319" s="34"/>
      <c r="I319" s="199"/>
      <c r="J319" s="34"/>
      <c r="K319" s="34"/>
      <c r="L319" s="38"/>
      <c r="M319" s="200"/>
      <c r="N319" s="201"/>
      <c r="O319" s="85"/>
      <c r="P319" s="85"/>
      <c r="Q319" s="85"/>
      <c r="R319" s="85"/>
      <c r="S319" s="85"/>
      <c r="T319" s="86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T319" s="11" t="s">
        <v>132</v>
      </c>
      <c r="AU319" s="11" t="s">
        <v>79</v>
      </c>
    </row>
    <row r="320" s="2" customFormat="1">
      <c r="A320" s="32"/>
      <c r="B320" s="33"/>
      <c r="C320" s="184" t="s">
        <v>401</v>
      </c>
      <c r="D320" s="184" t="s">
        <v>120</v>
      </c>
      <c r="E320" s="185" t="s">
        <v>402</v>
      </c>
      <c r="F320" s="186" t="s">
        <v>403</v>
      </c>
      <c r="G320" s="187" t="s">
        <v>404</v>
      </c>
      <c r="H320" s="188">
        <v>100</v>
      </c>
      <c r="I320" s="189"/>
      <c r="J320" s="190">
        <f>ROUND(I320*H320,2)</f>
        <v>0</v>
      </c>
      <c r="K320" s="186" t="s">
        <v>124</v>
      </c>
      <c r="L320" s="38"/>
      <c r="M320" s="191" t="s">
        <v>1</v>
      </c>
      <c r="N320" s="192" t="s">
        <v>44</v>
      </c>
      <c r="O320" s="85"/>
      <c r="P320" s="193">
        <f>O320*H320</f>
        <v>0</v>
      </c>
      <c r="Q320" s="193">
        <v>0</v>
      </c>
      <c r="R320" s="193">
        <f>Q320*H320</f>
        <v>0</v>
      </c>
      <c r="S320" s="193">
        <v>0</v>
      </c>
      <c r="T320" s="194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95" t="s">
        <v>125</v>
      </c>
      <c r="AT320" s="195" t="s">
        <v>120</v>
      </c>
      <c r="AU320" s="195" t="s">
        <v>79</v>
      </c>
      <c r="AY320" s="11" t="s">
        <v>126</v>
      </c>
      <c r="BE320" s="196">
        <f>IF(N320="základní",J320,0)</f>
        <v>0</v>
      </c>
      <c r="BF320" s="196">
        <f>IF(N320="snížená",J320,0)</f>
        <v>0</v>
      </c>
      <c r="BG320" s="196">
        <f>IF(N320="zákl. přenesená",J320,0)</f>
        <v>0</v>
      </c>
      <c r="BH320" s="196">
        <f>IF(N320="sníž. přenesená",J320,0)</f>
        <v>0</v>
      </c>
      <c r="BI320" s="196">
        <f>IF(N320="nulová",J320,0)</f>
        <v>0</v>
      </c>
      <c r="BJ320" s="11" t="s">
        <v>87</v>
      </c>
      <c r="BK320" s="196">
        <f>ROUND(I320*H320,2)</f>
        <v>0</v>
      </c>
      <c r="BL320" s="11" t="s">
        <v>125</v>
      </c>
      <c r="BM320" s="195" t="s">
        <v>405</v>
      </c>
    </row>
    <row r="321" s="2" customFormat="1">
      <c r="A321" s="32"/>
      <c r="B321" s="33"/>
      <c r="C321" s="34"/>
      <c r="D321" s="197" t="s">
        <v>128</v>
      </c>
      <c r="E321" s="34"/>
      <c r="F321" s="198" t="s">
        <v>406</v>
      </c>
      <c r="G321" s="34"/>
      <c r="H321" s="34"/>
      <c r="I321" s="199"/>
      <c r="J321" s="34"/>
      <c r="K321" s="34"/>
      <c r="L321" s="38"/>
      <c r="M321" s="200"/>
      <c r="N321" s="201"/>
      <c r="O321" s="85"/>
      <c r="P321" s="85"/>
      <c r="Q321" s="85"/>
      <c r="R321" s="85"/>
      <c r="S321" s="85"/>
      <c r="T321" s="86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T321" s="11" t="s">
        <v>128</v>
      </c>
      <c r="AU321" s="11" t="s">
        <v>79</v>
      </c>
    </row>
    <row r="322" s="2" customFormat="1">
      <c r="A322" s="32"/>
      <c r="B322" s="33"/>
      <c r="C322" s="34"/>
      <c r="D322" s="197" t="s">
        <v>130</v>
      </c>
      <c r="E322" s="34"/>
      <c r="F322" s="202" t="s">
        <v>407</v>
      </c>
      <c r="G322" s="34"/>
      <c r="H322" s="34"/>
      <c r="I322" s="199"/>
      <c r="J322" s="34"/>
      <c r="K322" s="34"/>
      <c r="L322" s="38"/>
      <c r="M322" s="200"/>
      <c r="N322" s="201"/>
      <c r="O322" s="85"/>
      <c r="P322" s="85"/>
      <c r="Q322" s="85"/>
      <c r="R322" s="85"/>
      <c r="S322" s="85"/>
      <c r="T322" s="86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T322" s="11" t="s">
        <v>130</v>
      </c>
      <c r="AU322" s="11" t="s">
        <v>79</v>
      </c>
    </row>
    <row r="323" s="2" customFormat="1">
      <c r="A323" s="32"/>
      <c r="B323" s="33"/>
      <c r="C323" s="184" t="s">
        <v>408</v>
      </c>
      <c r="D323" s="184" t="s">
        <v>120</v>
      </c>
      <c r="E323" s="185" t="s">
        <v>409</v>
      </c>
      <c r="F323" s="186" t="s">
        <v>410</v>
      </c>
      <c r="G323" s="187" t="s">
        <v>404</v>
      </c>
      <c r="H323" s="188">
        <v>200</v>
      </c>
      <c r="I323" s="189"/>
      <c r="J323" s="190">
        <f>ROUND(I323*H323,2)</f>
        <v>0</v>
      </c>
      <c r="K323" s="186" t="s">
        <v>124</v>
      </c>
      <c r="L323" s="38"/>
      <c r="M323" s="191" t="s">
        <v>1</v>
      </c>
      <c r="N323" s="192" t="s">
        <v>44</v>
      </c>
      <c r="O323" s="85"/>
      <c r="P323" s="193">
        <f>O323*H323</f>
        <v>0</v>
      </c>
      <c r="Q323" s="193">
        <v>0</v>
      </c>
      <c r="R323" s="193">
        <f>Q323*H323</f>
        <v>0</v>
      </c>
      <c r="S323" s="193">
        <v>0</v>
      </c>
      <c r="T323" s="194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95" t="s">
        <v>125</v>
      </c>
      <c r="AT323" s="195" t="s">
        <v>120</v>
      </c>
      <c r="AU323" s="195" t="s">
        <v>79</v>
      </c>
      <c r="AY323" s="11" t="s">
        <v>126</v>
      </c>
      <c r="BE323" s="196">
        <f>IF(N323="základní",J323,0)</f>
        <v>0</v>
      </c>
      <c r="BF323" s="196">
        <f>IF(N323="snížená",J323,0)</f>
        <v>0</v>
      </c>
      <c r="BG323" s="196">
        <f>IF(N323="zákl. přenesená",J323,0)</f>
        <v>0</v>
      </c>
      <c r="BH323" s="196">
        <f>IF(N323="sníž. přenesená",J323,0)</f>
        <v>0</v>
      </c>
      <c r="BI323" s="196">
        <f>IF(N323="nulová",J323,0)</f>
        <v>0</v>
      </c>
      <c r="BJ323" s="11" t="s">
        <v>87</v>
      </c>
      <c r="BK323" s="196">
        <f>ROUND(I323*H323,2)</f>
        <v>0</v>
      </c>
      <c r="BL323" s="11" t="s">
        <v>125</v>
      </c>
      <c r="BM323" s="195" t="s">
        <v>411</v>
      </c>
    </row>
    <row r="324" s="2" customFormat="1">
      <c r="A324" s="32"/>
      <c r="B324" s="33"/>
      <c r="C324" s="34"/>
      <c r="D324" s="197" t="s">
        <v>128</v>
      </c>
      <c r="E324" s="34"/>
      <c r="F324" s="198" t="s">
        <v>412</v>
      </c>
      <c r="G324" s="34"/>
      <c r="H324" s="34"/>
      <c r="I324" s="199"/>
      <c r="J324" s="34"/>
      <c r="K324" s="34"/>
      <c r="L324" s="38"/>
      <c r="M324" s="200"/>
      <c r="N324" s="201"/>
      <c r="O324" s="85"/>
      <c r="P324" s="85"/>
      <c r="Q324" s="85"/>
      <c r="R324" s="85"/>
      <c r="S324" s="85"/>
      <c r="T324" s="86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T324" s="11" t="s">
        <v>128</v>
      </c>
      <c r="AU324" s="11" t="s">
        <v>79</v>
      </c>
    </row>
    <row r="325" s="2" customFormat="1">
      <c r="A325" s="32"/>
      <c r="B325" s="33"/>
      <c r="C325" s="34"/>
      <c r="D325" s="197" t="s">
        <v>130</v>
      </c>
      <c r="E325" s="34"/>
      <c r="F325" s="202" t="s">
        <v>407</v>
      </c>
      <c r="G325" s="34"/>
      <c r="H325" s="34"/>
      <c r="I325" s="199"/>
      <c r="J325" s="34"/>
      <c r="K325" s="34"/>
      <c r="L325" s="38"/>
      <c r="M325" s="200"/>
      <c r="N325" s="201"/>
      <c r="O325" s="85"/>
      <c r="P325" s="85"/>
      <c r="Q325" s="85"/>
      <c r="R325" s="85"/>
      <c r="S325" s="85"/>
      <c r="T325" s="86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T325" s="11" t="s">
        <v>130</v>
      </c>
      <c r="AU325" s="11" t="s">
        <v>79</v>
      </c>
    </row>
    <row r="326" s="2" customFormat="1">
      <c r="A326" s="32"/>
      <c r="B326" s="33"/>
      <c r="C326" s="184" t="s">
        <v>413</v>
      </c>
      <c r="D326" s="184" t="s">
        <v>120</v>
      </c>
      <c r="E326" s="185" t="s">
        <v>414</v>
      </c>
      <c r="F326" s="186" t="s">
        <v>415</v>
      </c>
      <c r="G326" s="187" t="s">
        <v>404</v>
      </c>
      <c r="H326" s="188">
        <v>30</v>
      </c>
      <c r="I326" s="189"/>
      <c r="J326" s="190">
        <f>ROUND(I326*H326,2)</f>
        <v>0</v>
      </c>
      <c r="K326" s="186" t="s">
        <v>124</v>
      </c>
      <c r="L326" s="38"/>
      <c r="M326" s="191" t="s">
        <v>1</v>
      </c>
      <c r="N326" s="192" t="s">
        <v>44</v>
      </c>
      <c r="O326" s="85"/>
      <c r="P326" s="193">
        <f>O326*H326</f>
        <v>0</v>
      </c>
      <c r="Q326" s="193">
        <v>0</v>
      </c>
      <c r="R326" s="193">
        <f>Q326*H326</f>
        <v>0</v>
      </c>
      <c r="S326" s="193">
        <v>0</v>
      </c>
      <c r="T326" s="194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95" t="s">
        <v>125</v>
      </c>
      <c r="AT326" s="195" t="s">
        <v>120</v>
      </c>
      <c r="AU326" s="195" t="s">
        <v>79</v>
      </c>
      <c r="AY326" s="11" t="s">
        <v>126</v>
      </c>
      <c r="BE326" s="196">
        <f>IF(N326="základní",J326,0)</f>
        <v>0</v>
      </c>
      <c r="BF326" s="196">
        <f>IF(N326="snížená",J326,0)</f>
        <v>0</v>
      </c>
      <c r="BG326" s="196">
        <f>IF(N326="zákl. přenesená",J326,0)</f>
        <v>0</v>
      </c>
      <c r="BH326" s="196">
        <f>IF(N326="sníž. přenesená",J326,0)</f>
        <v>0</v>
      </c>
      <c r="BI326" s="196">
        <f>IF(N326="nulová",J326,0)</f>
        <v>0</v>
      </c>
      <c r="BJ326" s="11" t="s">
        <v>87</v>
      </c>
      <c r="BK326" s="196">
        <f>ROUND(I326*H326,2)</f>
        <v>0</v>
      </c>
      <c r="BL326" s="11" t="s">
        <v>125</v>
      </c>
      <c r="BM326" s="195" t="s">
        <v>416</v>
      </c>
    </row>
    <row r="327" s="2" customFormat="1">
      <c r="A327" s="32"/>
      <c r="B327" s="33"/>
      <c r="C327" s="34"/>
      <c r="D327" s="197" t="s">
        <v>128</v>
      </c>
      <c r="E327" s="34"/>
      <c r="F327" s="198" t="s">
        <v>417</v>
      </c>
      <c r="G327" s="34"/>
      <c r="H327" s="34"/>
      <c r="I327" s="199"/>
      <c r="J327" s="34"/>
      <c r="K327" s="34"/>
      <c r="L327" s="38"/>
      <c r="M327" s="200"/>
      <c r="N327" s="201"/>
      <c r="O327" s="85"/>
      <c r="P327" s="85"/>
      <c r="Q327" s="85"/>
      <c r="R327" s="85"/>
      <c r="S327" s="85"/>
      <c r="T327" s="86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T327" s="11" t="s">
        <v>128</v>
      </c>
      <c r="AU327" s="11" t="s">
        <v>79</v>
      </c>
    </row>
    <row r="328" s="2" customFormat="1">
      <c r="A328" s="32"/>
      <c r="B328" s="33"/>
      <c r="C328" s="34"/>
      <c r="D328" s="197" t="s">
        <v>130</v>
      </c>
      <c r="E328" s="34"/>
      <c r="F328" s="202" t="s">
        <v>418</v>
      </c>
      <c r="G328" s="34"/>
      <c r="H328" s="34"/>
      <c r="I328" s="199"/>
      <c r="J328" s="34"/>
      <c r="K328" s="34"/>
      <c r="L328" s="38"/>
      <c r="M328" s="200"/>
      <c r="N328" s="201"/>
      <c r="O328" s="85"/>
      <c r="P328" s="85"/>
      <c r="Q328" s="85"/>
      <c r="R328" s="85"/>
      <c r="S328" s="85"/>
      <c r="T328" s="86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T328" s="11" t="s">
        <v>130</v>
      </c>
      <c r="AU328" s="11" t="s">
        <v>79</v>
      </c>
    </row>
    <row r="329" s="2" customFormat="1">
      <c r="A329" s="32"/>
      <c r="B329" s="33"/>
      <c r="C329" s="184" t="s">
        <v>419</v>
      </c>
      <c r="D329" s="184" t="s">
        <v>120</v>
      </c>
      <c r="E329" s="185" t="s">
        <v>420</v>
      </c>
      <c r="F329" s="186" t="s">
        <v>421</v>
      </c>
      <c r="G329" s="187" t="s">
        <v>404</v>
      </c>
      <c r="H329" s="188">
        <v>300</v>
      </c>
      <c r="I329" s="189"/>
      <c r="J329" s="190">
        <f>ROUND(I329*H329,2)</f>
        <v>0</v>
      </c>
      <c r="K329" s="186" t="s">
        <v>124</v>
      </c>
      <c r="L329" s="38"/>
      <c r="M329" s="191" t="s">
        <v>1</v>
      </c>
      <c r="N329" s="192" t="s">
        <v>44</v>
      </c>
      <c r="O329" s="85"/>
      <c r="P329" s="193">
        <f>O329*H329</f>
        <v>0</v>
      </c>
      <c r="Q329" s="193">
        <v>0</v>
      </c>
      <c r="R329" s="193">
        <f>Q329*H329</f>
        <v>0</v>
      </c>
      <c r="S329" s="193">
        <v>0</v>
      </c>
      <c r="T329" s="194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95" t="s">
        <v>125</v>
      </c>
      <c r="AT329" s="195" t="s">
        <v>120</v>
      </c>
      <c r="AU329" s="195" t="s">
        <v>79</v>
      </c>
      <c r="AY329" s="11" t="s">
        <v>126</v>
      </c>
      <c r="BE329" s="196">
        <f>IF(N329="základní",J329,0)</f>
        <v>0</v>
      </c>
      <c r="BF329" s="196">
        <f>IF(N329="snížená",J329,0)</f>
        <v>0</v>
      </c>
      <c r="BG329" s="196">
        <f>IF(N329="zákl. přenesená",J329,0)</f>
        <v>0</v>
      </c>
      <c r="BH329" s="196">
        <f>IF(N329="sníž. přenesená",J329,0)</f>
        <v>0</v>
      </c>
      <c r="BI329" s="196">
        <f>IF(N329="nulová",J329,0)</f>
        <v>0</v>
      </c>
      <c r="BJ329" s="11" t="s">
        <v>87</v>
      </c>
      <c r="BK329" s="196">
        <f>ROUND(I329*H329,2)</f>
        <v>0</v>
      </c>
      <c r="BL329" s="11" t="s">
        <v>125</v>
      </c>
      <c r="BM329" s="195" t="s">
        <v>422</v>
      </c>
    </row>
    <row r="330" s="2" customFormat="1">
      <c r="A330" s="32"/>
      <c r="B330" s="33"/>
      <c r="C330" s="34"/>
      <c r="D330" s="197" t="s">
        <v>128</v>
      </c>
      <c r="E330" s="34"/>
      <c r="F330" s="198" t="s">
        <v>423</v>
      </c>
      <c r="G330" s="34"/>
      <c r="H330" s="34"/>
      <c r="I330" s="199"/>
      <c r="J330" s="34"/>
      <c r="K330" s="34"/>
      <c r="L330" s="38"/>
      <c r="M330" s="200"/>
      <c r="N330" s="201"/>
      <c r="O330" s="85"/>
      <c r="P330" s="85"/>
      <c r="Q330" s="85"/>
      <c r="R330" s="85"/>
      <c r="S330" s="85"/>
      <c r="T330" s="86"/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T330" s="11" t="s">
        <v>128</v>
      </c>
      <c r="AU330" s="11" t="s">
        <v>79</v>
      </c>
    </row>
    <row r="331" s="2" customFormat="1">
      <c r="A331" s="32"/>
      <c r="B331" s="33"/>
      <c r="C331" s="34"/>
      <c r="D331" s="197" t="s">
        <v>130</v>
      </c>
      <c r="E331" s="34"/>
      <c r="F331" s="202" t="s">
        <v>418</v>
      </c>
      <c r="G331" s="34"/>
      <c r="H331" s="34"/>
      <c r="I331" s="199"/>
      <c r="J331" s="34"/>
      <c r="K331" s="34"/>
      <c r="L331" s="38"/>
      <c r="M331" s="200"/>
      <c r="N331" s="201"/>
      <c r="O331" s="85"/>
      <c r="P331" s="85"/>
      <c r="Q331" s="85"/>
      <c r="R331" s="85"/>
      <c r="S331" s="85"/>
      <c r="T331" s="86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T331" s="11" t="s">
        <v>130</v>
      </c>
      <c r="AU331" s="11" t="s">
        <v>79</v>
      </c>
    </row>
    <row r="332" s="2" customFormat="1">
      <c r="A332" s="32"/>
      <c r="B332" s="33"/>
      <c r="C332" s="184" t="s">
        <v>424</v>
      </c>
      <c r="D332" s="184" t="s">
        <v>120</v>
      </c>
      <c r="E332" s="185" t="s">
        <v>425</v>
      </c>
      <c r="F332" s="186" t="s">
        <v>426</v>
      </c>
      <c r="G332" s="187" t="s">
        <v>404</v>
      </c>
      <c r="H332" s="188">
        <v>40</v>
      </c>
      <c r="I332" s="189"/>
      <c r="J332" s="190">
        <f>ROUND(I332*H332,2)</f>
        <v>0</v>
      </c>
      <c r="K332" s="186" t="s">
        <v>124</v>
      </c>
      <c r="L332" s="38"/>
      <c r="M332" s="191" t="s">
        <v>1</v>
      </c>
      <c r="N332" s="192" t="s">
        <v>44</v>
      </c>
      <c r="O332" s="85"/>
      <c r="P332" s="193">
        <f>O332*H332</f>
        <v>0</v>
      </c>
      <c r="Q332" s="193">
        <v>0</v>
      </c>
      <c r="R332" s="193">
        <f>Q332*H332</f>
        <v>0</v>
      </c>
      <c r="S332" s="193">
        <v>0</v>
      </c>
      <c r="T332" s="194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95" t="s">
        <v>125</v>
      </c>
      <c r="AT332" s="195" t="s">
        <v>120</v>
      </c>
      <c r="AU332" s="195" t="s">
        <v>79</v>
      </c>
      <c r="AY332" s="11" t="s">
        <v>126</v>
      </c>
      <c r="BE332" s="196">
        <f>IF(N332="základní",J332,0)</f>
        <v>0</v>
      </c>
      <c r="BF332" s="196">
        <f>IF(N332="snížená",J332,0)</f>
        <v>0</v>
      </c>
      <c r="BG332" s="196">
        <f>IF(N332="zákl. přenesená",J332,0)</f>
        <v>0</v>
      </c>
      <c r="BH332" s="196">
        <f>IF(N332="sníž. přenesená",J332,0)</f>
        <v>0</v>
      </c>
      <c r="BI332" s="196">
        <f>IF(N332="nulová",J332,0)</f>
        <v>0</v>
      </c>
      <c r="BJ332" s="11" t="s">
        <v>87</v>
      </c>
      <c r="BK332" s="196">
        <f>ROUND(I332*H332,2)</f>
        <v>0</v>
      </c>
      <c r="BL332" s="11" t="s">
        <v>125</v>
      </c>
      <c r="BM332" s="195" t="s">
        <v>427</v>
      </c>
    </row>
    <row r="333" s="2" customFormat="1">
      <c r="A333" s="32"/>
      <c r="B333" s="33"/>
      <c r="C333" s="34"/>
      <c r="D333" s="197" t="s">
        <v>128</v>
      </c>
      <c r="E333" s="34"/>
      <c r="F333" s="198" t="s">
        <v>428</v>
      </c>
      <c r="G333" s="34"/>
      <c r="H333" s="34"/>
      <c r="I333" s="199"/>
      <c r="J333" s="34"/>
      <c r="K333" s="34"/>
      <c r="L333" s="38"/>
      <c r="M333" s="200"/>
      <c r="N333" s="201"/>
      <c r="O333" s="85"/>
      <c r="P333" s="85"/>
      <c r="Q333" s="85"/>
      <c r="R333" s="85"/>
      <c r="S333" s="85"/>
      <c r="T333" s="86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T333" s="11" t="s">
        <v>128</v>
      </c>
      <c r="AU333" s="11" t="s">
        <v>79</v>
      </c>
    </row>
    <row r="334" s="2" customFormat="1">
      <c r="A334" s="32"/>
      <c r="B334" s="33"/>
      <c r="C334" s="34"/>
      <c r="D334" s="197" t="s">
        <v>130</v>
      </c>
      <c r="E334" s="34"/>
      <c r="F334" s="202" t="s">
        <v>418</v>
      </c>
      <c r="G334" s="34"/>
      <c r="H334" s="34"/>
      <c r="I334" s="199"/>
      <c r="J334" s="34"/>
      <c r="K334" s="34"/>
      <c r="L334" s="38"/>
      <c r="M334" s="200"/>
      <c r="N334" s="201"/>
      <c r="O334" s="85"/>
      <c r="P334" s="85"/>
      <c r="Q334" s="85"/>
      <c r="R334" s="85"/>
      <c r="S334" s="85"/>
      <c r="T334" s="86"/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T334" s="11" t="s">
        <v>130</v>
      </c>
      <c r="AU334" s="11" t="s">
        <v>79</v>
      </c>
    </row>
    <row r="335" s="2" customFormat="1">
      <c r="A335" s="32"/>
      <c r="B335" s="33"/>
      <c r="C335" s="184" t="s">
        <v>429</v>
      </c>
      <c r="D335" s="184" t="s">
        <v>120</v>
      </c>
      <c r="E335" s="185" t="s">
        <v>430</v>
      </c>
      <c r="F335" s="186" t="s">
        <v>431</v>
      </c>
      <c r="G335" s="187" t="s">
        <v>404</v>
      </c>
      <c r="H335" s="188">
        <v>800</v>
      </c>
      <c r="I335" s="189"/>
      <c r="J335" s="190">
        <f>ROUND(I335*H335,2)</f>
        <v>0</v>
      </c>
      <c r="K335" s="186" t="s">
        <v>124</v>
      </c>
      <c r="L335" s="38"/>
      <c r="M335" s="191" t="s">
        <v>1</v>
      </c>
      <c r="N335" s="192" t="s">
        <v>44</v>
      </c>
      <c r="O335" s="85"/>
      <c r="P335" s="193">
        <f>O335*H335</f>
        <v>0</v>
      </c>
      <c r="Q335" s="193">
        <v>0</v>
      </c>
      <c r="R335" s="193">
        <f>Q335*H335</f>
        <v>0</v>
      </c>
      <c r="S335" s="193">
        <v>0</v>
      </c>
      <c r="T335" s="194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95" t="s">
        <v>125</v>
      </c>
      <c r="AT335" s="195" t="s">
        <v>120</v>
      </c>
      <c r="AU335" s="195" t="s">
        <v>79</v>
      </c>
      <c r="AY335" s="11" t="s">
        <v>126</v>
      </c>
      <c r="BE335" s="196">
        <f>IF(N335="základní",J335,0)</f>
        <v>0</v>
      </c>
      <c r="BF335" s="196">
        <f>IF(N335="snížená",J335,0)</f>
        <v>0</v>
      </c>
      <c r="BG335" s="196">
        <f>IF(N335="zákl. přenesená",J335,0)</f>
        <v>0</v>
      </c>
      <c r="BH335" s="196">
        <f>IF(N335="sníž. přenesená",J335,0)</f>
        <v>0</v>
      </c>
      <c r="BI335" s="196">
        <f>IF(N335="nulová",J335,0)</f>
        <v>0</v>
      </c>
      <c r="BJ335" s="11" t="s">
        <v>87</v>
      </c>
      <c r="BK335" s="196">
        <f>ROUND(I335*H335,2)</f>
        <v>0</v>
      </c>
      <c r="BL335" s="11" t="s">
        <v>125</v>
      </c>
      <c r="BM335" s="195" t="s">
        <v>432</v>
      </c>
    </row>
    <row r="336" s="2" customFormat="1">
      <c r="A336" s="32"/>
      <c r="B336" s="33"/>
      <c r="C336" s="34"/>
      <c r="D336" s="197" t="s">
        <v>128</v>
      </c>
      <c r="E336" s="34"/>
      <c r="F336" s="198" t="s">
        <v>433</v>
      </c>
      <c r="G336" s="34"/>
      <c r="H336" s="34"/>
      <c r="I336" s="199"/>
      <c r="J336" s="34"/>
      <c r="K336" s="34"/>
      <c r="L336" s="38"/>
      <c r="M336" s="200"/>
      <c r="N336" s="201"/>
      <c r="O336" s="85"/>
      <c r="P336" s="85"/>
      <c r="Q336" s="85"/>
      <c r="R336" s="85"/>
      <c r="S336" s="85"/>
      <c r="T336" s="86"/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T336" s="11" t="s">
        <v>128</v>
      </c>
      <c r="AU336" s="11" t="s">
        <v>79</v>
      </c>
    </row>
    <row r="337" s="2" customFormat="1">
      <c r="A337" s="32"/>
      <c r="B337" s="33"/>
      <c r="C337" s="34"/>
      <c r="D337" s="197" t="s">
        <v>130</v>
      </c>
      <c r="E337" s="34"/>
      <c r="F337" s="202" t="s">
        <v>418</v>
      </c>
      <c r="G337" s="34"/>
      <c r="H337" s="34"/>
      <c r="I337" s="199"/>
      <c r="J337" s="34"/>
      <c r="K337" s="34"/>
      <c r="L337" s="38"/>
      <c r="M337" s="200"/>
      <c r="N337" s="201"/>
      <c r="O337" s="85"/>
      <c r="P337" s="85"/>
      <c r="Q337" s="85"/>
      <c r="R337" s="85"/>
      <c r="S337" s="85"/>
      <c r="T337" s="86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T337" s="11" t="s">
        <v>130</v>
      </c>
      <c r="AU337" s="11" t="s">
        <v>79</v>
      </c>
    </row>
    <row r="338" s="2" customFormat="1">
      <c r="A338" s="32"/>
      <c r="B338" s="33"/>
      <c r="C338" s="184" t="s">
        <v>434</v>
      </c>
      <c r="D338" s="184" t="s">
        <v>120</v>
      </c>
      <c r="E338" s="185" t="s">
        <v>435</v>
      </c>
      <c r="F338" s="186" t="s">
        <v>436</v>
      </c>
      <c r="G338" s="187" t="s">
        <v>404</v>
      </c>
      <c r="H338" s="188">
        <v>5</v>
      </c>
      <c r="I338" s="189"/>
      <c r="J338" s="190">
        <f>ROUND(I338*H338,2)</f>
        <v>0</v>
      </c>
      <c r="K338" s="186" t="s">
        <v>124</v>
      </c>
      <c r="L338" s="38"/>
      <c r="M338" s="191" t="s">
        <v>1</v>
      </c>
      <c r="N338" s="192" t="s">
        <v>44</v>
      </c>
      <c r="O338" s="85"/>
      <c r="P338" s="193">
        <f>O338*H338</f>
        <v>0</v>
      </c>
      <c r="Q338" s="193">
        <v>0</v>
      </c>
      <c r="R338" s="193">
        <f>Q338*H338</f>
        <v>0</v>
      </c>
      <c r="S338" s="193">
        <v>0</v>
      </c>
      <c r="T338" s="194">
        <f>S338*H338</f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95" t="s">
        <v>125</v>
      </c>
      <c r="AT338" s="195" t="s">
        <v>120</v>
      </c>
      <c r="AU338" s="195" t="s">
        <v>79</v>
      </c>
      <c r="AY338" s="11" t="s">
        <v>126</v>
      </c>
      <c r="BE338" s="196">
        <f>IF(N338="základní",J338,0)</f>
        <v>0</v>
      </c>
      <c r="BF338" s="196">
        <f>IF(N338="snížená",J338,0)</f>
        <v>0</v>
      </c>
      <c r="BG338" s="196">
        <f>IF(N338="zákl. přenesená",J338,0)</f>
        <v>0</v>
      </c>
      <c r="BH338" s="196">
        <f>IF(N338="sníž. přenesená",J338,0)</f>
        <v>0</v>
      </c>
      <c r="BI338" s="196">
        <f>IF(N338="nulová",J338,0)</f>
        <v>0</v>
      </c>
      <c r="BJ338" s="11" t="s">
        <v>87</v>
      </c>
      <c r="BK338" s="196">
        <f>ROUND(I338*H338,2)</f>
        <v>0</v>
      </c>
      <c r="BL338" s="11" t="s">
        <v>125</v>
      </c>
      <c r="BM338" s="195" t="s">
        <v>437</v>
      </c>
    </row>
    <row r="339" s="2" customFormat="1">
      <c r="A339" s="32"/>
      <c r="B339" s="33"/>
      <c r="C339" s="34"/>
      <c r="D339" s="197" t="s">
        <v>128</v>
      </c>
      <c r="E339" s="34"/>
      <c r="F339" s="198" t="s">
        <v>438</v>
      </c>
      <c r="G339" s="34"/>
      <c r="H339" s="34"/>
      <c r="I339" s="199"/>
      <c r="J339" s="34"/>
      <c r="K339" s="34"/>
      <c r="L339" s="38"/>
      <c r="M339" s="200"/>
      <c r="N339" s="201"/>
      <c r="O339" s="85"/>
      <c r="P339" s="85"/>
      <c r="Q339" s="85"/>
      <c r="R339" s="85"/>
      <c r="S339" s="85"/>
      <c r="T339" s="86"/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T339" s="11" t="s">
        <v>128</v>
      </c>
      <c r="AU339" s="11" t="s">
        <v>79</v>
      </c>
    </row>
    <row r="340" s="2" customFormat="1">
      <c r="A340" s="32"/>
      <c r="B340" s="33"/>
      <c r="C340" s="34"/>
      <c r="D340" s="197" t="s">
        <v>130</v>
      </c>
      <c r="E340" s="34"/>
      <c r="F340" s="202" t="s">
        <v>418</v>
      </c>
      <c r="G340" s="34"/>
      <c r="H340" s="34"/>
      <c r="I340" s="199"/>
      <c r="J340" s="34"/>
      <c r="K340" s="34"/>
      <c r="L340" s="38"/>
      <c r="M340" s="200"/>
      <c r="N340" s="201"/>
      <c r="O340" s="85"/>
      <c r="P340" s="85"/>
      <c r="Q340" s="85"/>
      <c r="R340" s="85"/>
      <c r="S340" s="85"/>
      <c r="T340" s="86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T340" s="11" t="s">
        <v>130</v>
      </c>
      <c r="AU340" s="11" t="s">
        <v>79</v>
      </c>
    </row>
    <row r="341" s="2" customFormat="1">
      <c r="A341" s="32"/>
      <c r="B341" s="33"/>
      <c r="C341" s="184" t="s">
        <v>439</v>
      </c>
      <c r="D341" s="184" t="s">
        <v>120</v>
      </c>
      <c r="E341" s="185" t="s">
        <v>440</v>
      </c>
      <c r="F341" s="186" t="s">
        <v>441</v>
      </c>
      <c r="G341" s="187" t="s">
        <v>404</v>
      </c>
      <c r="H341" s="188">
        <v>5</v>
      </c>
      <c r="I341" s="189"/>
      <c r="J341" s="190">
        <f>ROUND(I341*H341,2)</f>
        <v>0</v>
      </c>
      <c r="K341" s="186" t="s">
        <v>124</v>
      </c>
      <c r="L341" s="38"/>
      <c r="M341" s="191" t="s">
        <v>1</v>
      </c>
      <c r="N341" s="192" t="s">
        <v>44</v>
      </c>
      <c r="O341" s="85"/>
      <c r="P341" s="193">
        <f>O341*H341</f>
        <v>0</v>
      </c>
      <c r="Q341" s="193">
        <v>0</v>
      </c>
      <c r="R341" s="193">
        <f>Q341*H341</f>
        <v>0</v>
      </c>
      <c r="S341" s="193">
        <v>0</v>
      </c>
      <c r="T341" s="194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95" t="s">
        <v>125</v>
      </c>
      <c r="AT341" s="195" t="s">
        <v>120</v>
      </c>
      <c r="AU341" s="195" t="s">
        <v>79</v>
      </c>
      <c r="AY341" s="11" t="s">
        <v>126</v>
      </c>
      <c r="BE341" s="196">
        <f>IF(N341="základní",J341,0)</f>
        <v>0</v>
      </c>
      <c r="BF341" s="196">
        <f>IF(N341="snížená",J341,0)</f>
        <v>0</v>
      </c>
      <c r="BG341" s="196">
        <f>IF(N341="zákl. přenesená",J341,0)</f>
        <v>0</v>
      </c>
      <c r="BH341" s="196">
        <f>IF(N341="sníž. přenesená",J341,0)</f>
        <v>0</v>
      </c>
      <c r="BI341" s="196">
        <f>IF(N341="nulová",J341,0)</f>
        <v>0</v>
      </c>
      <c r="BJ341" s="11" t="s">
        <v>87</v>
      </c>
      <c r="BK341" s="196">
        <f>ROUND(I341*H341,2)</f>
        <v>0</v>
      </c>
      <c r="BL341" s="11" t="s">
        <v>125</v>
      </c>
      <c r="BM341" s="195" t="s">
        <v>442</v>
      </c>
    </row>
    <row r="342" s="2" customFormat="1">
      <c r="A342" s="32"/>
      <c r="B342" s="33"/>
      <c r="C342" s="34"/>
      <c r="D342" s="197" t="s">
        <v>128</v>
      </c>
      <c r="E342" s="34"/>
      <c r="F342" s="198" t="s">
        <v>443</v>
      </c>
      <c r="G342" s="34"/>
      <c r="H342" s="34"/>
      <c r="I342" s="199"/>
      <c r="J342" s="34"/>
      <c r="K342" s="34"/>
      <c r="L342" s="38"/>
      <c r="M342" s="200"/>
      <c r="N342" s="201"/>
      <c r="O342" s="85"/>
      <c r="P342" s="85"/>
      <c r="Q342" s="85"/>
      <c r="R342" s="85"/>
      <c r="S342" s="85"/>
      <c r="T342" s="86"/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T342" s="11" t="s">
        <v>128</v>
      </c>
      <c r="AU342" s="11" t="s">
        <v>79</v>
      </c>
    </row>
    <row r="343" s="2" customFormat="1">
      <c r="A343" s="32"/>
      <c r="B343" s="33"/>
      <c r="C343" s="34"/>
      <c r="D343" s="197" t="s">
        <v>130</v>
      </c>
      <c r="E343" s="34"/>
      <c r="F343" s="202" t="s">
        <v>418</v>
      </c>
      <c r="G343" s="34"/>
      <c r="H343" s="34"/>
      <c r="I343" s="199"/>
      <c r="J343" s="34"/>
      <c r="K343" s="34"/>
      <c r="L343" s="38"/>
      <c r="M343" s="200"/>
      <c r="N343" s="201"/>
      <c r="O343" s="85"/>
      <c r="P343" s="85"/>
      <c r="Q343" s="85"/>
      <c r="R343" s="85"/>
      <c r="S343" s="85"/>
      <c r="T343" s="86"/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T343" s="11" t="s">
        <v>130</v>
      </c>
      <c r="AU343" s="11" t="s">
        <v>79</v>
      </c>
    </row>
    <row r="344" s="2" customFormat="1" ht="33" customHeight="1">
      <c r="A344" s="32"/>
      <c r="B344" s="33"/>
      <c r="C344" s="184" t="s">
        <v>444</v>
      </c>
      <c r="D344" s="184" t="s">
        <v>120</v>
      </c>
      <c r="E344" s="185" t="s">
        <v>445</v>
      </c>
      <c r="F344" s="186" t="s">
        <v>446</v>
      </c>
      <c r="G344" s="187" t="s">
        <v>404</v>
      </c>
      <c r="H344" s="188">
        <v>4</v>
      </c>
      <c r="I344" s="189"/>
      <c r="J344" s="190">
        <f>ROUND(I344*H344,2)</f>
        <v>0</v>
      </c>
      <c r="K344" s="186" t="s">
        <v>124</v>
      </c>
      <c r="L344" s="38"/>
      <c r="M344" s="191" t="s">
        <v>1</v>
      </c>
      <c r="N344" s="192" t="s">
        <v>44</v>
      </c>
      <c r="O344" s="85"/>
      <c r="P344" s="193">
        <f>O344*H344</f>
        <v>0</v>
      </c>
      <c r="Q344" s="193">
        <v>0</v>
      </c>
      <c r="R344" s="193">
        <f>Q344*H344</f>
        <v>0</v>
      </c>
      <c r="S344" s="193">
        <v>0</v>
      </c>
      <c r="T344" s="194">
        <f>S344*H344</f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95" t="s">
        <v>125</v>
      </c>
      <c r="AT344" s="195" t="s">
        <v>120</v>
      </c>
      <c r="AU344" s="195" t="s">
        <v>79</v>
      </c>
      <c r="AY344" s="11" t="s">
        <v>126</v>
      </c>
      <c r="BE344" s="196">
        <f>IF(N344="základní",J344,0)</f>
        <v>0</v>
      </c>
      <c r="BF344" s="196">
        <f>IF(N344="snížená",J344,0)</f>
        <v>0</v>
      </c>
      <c r="BG344" s="196">
        <f>IF(N344="zákl. přenesená",J344,0)</f>
        <v>0</v>
      </c>
      <c r="BH344" s="196">
        <f>IF(N344="sníž. přenesená",J344,0)</f>
        <v>0</v>
      </c>
      <c r="BI344" s="196">
        <f>IF(N344="nulová",J344,0)</f>
        <v>0</v>
      </c>
      <c r="BJ344" s="11" t="s">
        <v>87</v>
      </c>
      <c r="BK344" s="196">
        <f>ROUND(I344*H344,2)</f>
        <v>0</v>
      </c>
      <c r="BL344" s="11" t="s">
        <v>125</v>
      </c>
      <c r="BM344" s="195" t="s">
        <v>447</v>
      </c>
    </row>
    <row r="345" s="2" customFormat="1">
      <c r="A345" s="32"/>
      <c r="B345" s="33"/>
      <c r="C345" s="34"/>
      <c r="D345" s="197" t="s">
        <v>128</v>
      </c>
      <c r="E345" s="34"/>
      <c r="F345" s="198" t="s">
        <v>448</v>
      </c>
      <c r="G345" s="34"/>
      <c r="H345" s="34"/>
      <c r="I345" s="199"/>
      <c r="J345" s="34"/>
      <c r="K345" s="34"/>
      <c r="L345" s="38"/>
      <c r="M345" s="200"/>
      <c r="N345" s="201"/>
      <c r="O345" s="85"/>
      <c r="P345" s="85"/>
      <c r="Q345" s="85"/>
      <c r="R345" s="85"/>
      <c r="S345" s="85"/>
      <c r="T345" s="86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T345" s="11" t="s">
        <v>128</v>
      </c>
      <c r="AU345" s="11" t="s">
        <v>79</v>
      </c>
    </row>
    <row r="346" s="2" customFormat="1">
      <c r="A346" s="32"/>
      <c r="B346" s="33"/>
      <c r="C346" s="34"/>
      <c r="D346" s="197" t="s">
        <v>130</v>
      </c>
      <c r="E346" s="34"/>
      <c r="F346" s="202" t="s">
        <v>418</v>
      </c>
      <c r="G346" s="34"/>
      <c r="H346" s="34"/>
      <c r="I346" s="199"/>
      <c r="J346" s="34"/>
      <c r="K346" s="34"/>
      <c r="L346" s="38"/>
      <c r="M346" s="200"/>
      <c r="N346" s="201"/>
      <c r="O346" s="85"/>
      <c r="P346" s="85"/>
      <c r="Q346" s="85"/>
      <c r="R346" s="85"/>
      <c r="S346" s="85"/>
      <c r="T346" s="86"/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T346" s="11" t="s">
        <v>130</v>
      </c>
      <c r="AU346" s="11" t="s">
        <v>79</v>
      </c>
    </row>
    <row r="347" s="2" customFormat="1" ht="33" customHeight="1">
      <c r="A347" s="32"/>
      <c r="B347" s="33"/>
      <c r="C347" s="184" t="s">
        <v>449</v>
      </c>
      <c r="D347" s="184" t="s">
        <v>120</v>
      </c>
      <c r="E347" s="185" t="s">
        <v>450</v>
      </c>
      <c r="F347" s="186" t="s">
        <v>451</v>
      </c>
      <c r="G347" s="187" t="s">
        <v>404</v>
      </c>
      <c r="H347" s="188">
        <v>10</v>
      </c>
      <c r="I347" s="189"/>
      <c r="J347" s="190">
        <f>ROUND(I347*H347,2)</f>
        <v>0</v>
      </c>
      <c r="K347" s="186" t="s">
        <v>124</v>
      </c>
      <c r="L347" s="38"/>
      <c r="M347" s="191" t="s">
        <v>1</v>
      </c>
      <c r="N347" s="192" t="s">
        <v>44</v>
      </c>
      <c r="O347" s="85"/>
      <c r="P347" s="193">
        <f>O347*H347</f>
        <v>0</v>
      </c>
      <c r="Q347" s="193">
        <v>0</v>
      </c>
      <c r="R347" s="193">
        <f>Q347*H347</f>
        <v>0</v>
      </c>
      <c r="S347" s="193">
        <v>0</v>
      </c>
      <c r="T347" s="194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95" t="s">
        <v>125</v>
      </c>
      <c r="AT347" s="195" t="s">
        <v>120</v>
      </c>
      <c r="AU347" s="195" t="s">
        <v>79</v>
      </c>
      <c r="AY347" s="11" t="s">
        <v>126</v>
      </c>
      <c r="BE347" s="196">
        <f>IF(N347="základní",J347,0)</f>
        <v>0</v>
      </c>
      <c r="BF347" s="196">
        <f>IF(N347="snížená",J347,0)</f>
        <v>0</v>
      </c>
      <c r="BG347" s="196">
        <f>IF(N347="zákl. přenesená",J347,0)</f>
        <v>0</v>
      </c>
      <c r="BH347" s="196">
        <f>IF(N347="sníž. přenesená",J347,0)</f>
        <v>0</v>
      </c>
      <c r="BI347" s="196">
        <f>IF(N347="nulová",J347,0)</f>
        <v>0</v>
      </c>
      <c r="BJ347" s="11" t="s">
        <v>87</v>
      </c>
      <c r="BK347" s="196">
        <f>ROUND(I347*H347,2)</f>
        <v>0</v>
      </c>
      <c r="BL347" s="11" t="s">
        <v>125</v>
      </c>
      <c r="BM347" s="195" t="s">
        <v>452</v>
      </c>
    </row>
    <row r="348" s="2" customFormat="1">
      <c r="A348" s="32"/>
      <c r="B348" s="33"/>
      <c r="C348" s="34"/>
      <c r="D348" s="197" t="s">
        <v>128</v>
      </c>
      <c r="E348" s="34"/>
      <c r="F348" s="198" t="s">
        <v>453</v>
      </c>
      <c r="G348" s="34"/>
      <c r="H348" s="34"/>
      <c r="I348" s="199"/>
      <c r="J348" s="34"/>
      <c r="K348" s="34"/>
      <c r="L348" s="38"/>
      <c r="M348" s="200"/>
      <c r="N348" s="201"/>
      <c r="O348" s="85"/>
      <c r="P348" s="85"/>
      <c r="Q348" s="85"/>
      <c r="R348" s="85"/>
      <c r="S348" s="85"/>
      <c r="T348" s="86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T348" s="11" t="s">
        <v>128</v>
      </c>
      <c r="AU348" s="11" t="s">
        <v>79</v>
      </c>
    </row>
    <row r="349" s="2" customFormat="1">
      <c r="A349" s="32"/>
      <c r="B349" s="33"/>
      <c r="C349" s="34"/>
      <c r="D349" s="197" t="s">
        <v>130</v>
      </c>
      <c r="E349" s="34"/>
      <c r="F349" s="202" t="s">
        <v>418</v>
      </c>
      <c r="G349" s="34"/>
      <c r="H349" s="34"/>
      <c r="I349" s="199"/>
      <c r="J349" s="34"/>
      <c r="K349" s="34"/>
      <c r="L349" s="38"/>
      <c r="M349" s="200"/>
      <c r="N349" s="201"/>
      <c r="O349" s="85"/>
      <c r="P349" s="85"/>
      <c r="Q349" s="85"/>
      <c r="R349" s="85"/>
      <c r="S349" s="85"/>
      <c r="T349" s="86"/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T349" s="11" t="s">
        <v>130</v>
      </c>
      <c r="AU349" s="11" t="s">
        <v>79</v>
      </c>
    </row>
    <row r="350" s="2" customFormat="1">
      <c r="A350" s="32"/>
      <c r="B350" s="33"/>
      <c r="C350" s="184" t="s">
        <v>454</v>
      </c>
      <c r="D350" s="184" t="s">
        <v>120</v>
      </c>
      <c r="E350" s="185" t="s">
        <v>455</v>
      </c>
      <c r="F350" s="186" t="s">
        <v>456</v>
      </c>
      <c r="G350" s="187" t="s">
        <v>404</v>
      </c>
      <c r="H350" s="188">
        <v>5</v>
      </c>
      <c r="I350" s="189"/>
      <c r="J350" s="190">
        <f>ROUND(I350*H350,2)</f>
        <v>0</v>
      </c>
      <c r="K350" s="186" t="s">
        <v>124</v>
      </c>
      <c r="L350" s="38"/>
      <c r="M350" s="191" t="s">
        <v>1</v>
      </c>
      <c r="N350" s="192" t="s">
        <v>44</v>
      </c>
      <c r="O350" s="85"/>
      <c r="P350" s="193">
        <f>O350*H350</f>
        <v>0</v>
      </c>
      <c r="Q350" s="193">
        <v>0</v>
      </c>
      <c r="R350" s="193">
        <f>Q350*H350</f>
        <v>0</v>
      </c>
      <c r="S350" s="193">
        <v>0</v>
      </c>
      <c r="T350" s="194">
        <f>S350*H350</f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95" t="s">
        <v>125</v>
      </c>
      <c r="AT350" s="195" t="s">
        <v>120</v>
      </c>
      <c r="AU350" s="195" t="s">
        <v>79</v>
      </c>
      <c r="AY350" s="11" t="s">
        <v>126</v>
      </c>
      <c r="BE350" s="196">
        <f>IF(N350="základní",J350,0)</f>
        <v>0</v>
      </c>
      <c r="BF350" s="196">
        <f>IF(N350="snížená",J350,0)</f>
        <v>0</v>
      </c>
      <c r="BG350" s="196">
        <f>IF(N350="zákl. přenesená",J350,0)</f>
        <v>0</v>
      </c>
      <c r="BH350" s="196">
        <f>IF(N350="sníž. přenesená",J350,0)</f>
        <v>0</v>
      </c>
      <c r="BI350" s="196">
        <f>IF(N350="nulová",J350,0)</f>
        <v>0</v>
      </c>
      <c r="BJ350" s="11" t="s">
        <v>87</v>
      </c>
      <c r="BK350" s="196">
        <f>ROUND(I350*H350,2)</f>
        <v>0</v>
      </c>
      <c r="BL350" s="11" t="s">
        <v>125</v>
      </c>
      <c r="BM350" s="195" t="s">
        <v>457</v>
      </c>
    </row>
    <row r="351" s="2" customFormat="1">
      <c r="A351" s="32"/>
      <c r="B351" s="33"/>
      <c r="C351" s="34"/>
      <c r="D351" s="197" t="s">
        <v>128</v>
      </c>
      <c r="E351" s="34"/>
      <c r="F351" s="198" t="s">
        <v>458</v>
      </c>
      <c r="G351" s="34"/>
      <c r="H351" s="34"/>
      <c r="I351" s="199"/>
      <c r="J351" s="34"/>
      <c r="K351" s="34"/>
      <c r="L351" s="38"/>
      <c r="M351" s="200"/>
      <c r="N351" s="201"/>
      <c r="O351" s="85"/>
      <c r="P351" s="85"/>
      <c r="Q351" s="85"/>
      <c r="R351" s="85"/>
      <c r="S351" s="85"/>
      <c r="T351" s="86"/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T351" s="11" t="s">
        <v>128</v>
      </c>
      <c r="AU351" s="11" t="s">
        <v>79</v>
      </c>
    </row>
    <row r="352" s="2" customFormat="1">
      <c r="A352" s="32"/>
      <c r="B352" s="33"/>
      <c r="C352" s="34"/>
      <c r="D352" s="197" t="s">
        <v>130</v>
      </c>
      <c r="E352" s="34"/>
      <c r="F352" s="202" t="s">
        <v>459</v>
      </c>
      <c r="G352" s="34"/>
      <c r="H352" s="34"/>
      <c r="I352" s="199"/>
      <c r="J352" s="34"/>
      <c r="K352" s="34"/>
      <c r="L352" s="38"/>
      <c r="M352" s="200"/>
      <c r="N352" s="201"/>
      <c r="O352" s="85"/>
      <c r="P352" s="85"/>
      <c r="Q352" s="85"/>
      <c r="R352" s="85"/>
      <c r="S352" s="85"/>
      <c r="T352" s="86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T352" s="11" t="s">
        <v>130</v>
      </c>
      <c r="AU352" s="11" t="s">
        <v>79</v>
      </c>
    </row>
    <row r="353" s="2" customFormat="1">
      <c r="A353" s="32"/>
      <c r="B353" s="33"/>
      <c r="C353" s="184" t="s">
        <v>460</v>
      </c>
      <c r="D353" s="184" t="s">
        <v>120</v>
      </c>
      <c r="E353" s="185" t="s">
        <v>461</v>
      </c>
      <c r="F353" s="186" t="s">
        <v>462</v>
      </c>
      <c r="G353" s="187" t="s">
        <v>404</v>
      </c>
      <c r="H353" s="188">
        <v>10</v>
      </c>
      <c r="I353" s="189"/>
      <c r="J353" s="190">
        <f>ROUND(I353*H353,2)</f>
        <v>0</v>
      </c>
      <c r="K353" s="186" t="s">
        <v>124</v>
      </c>
      <c r="L353" s="38"/>
      <c r="M353" s="191" t="s">
        <v>1</v>
      </c>
      <c r="N353" s="192" t="s">
        <v>44</v>
      </c>
      <c r="O353" s="85"/>
      <c r="P353" s="193">
        <f>O353*H353</f>
        <v>0</v>
      </c>
      <c r="Q353" s="193">
        <v>0</v>
      </c>
      <c r="R353" s="193">
        <f>Q353*H353</f>
        <v>0</v>
      </c>
      <c r="S353" s="193">
        <v>0</v>
      </c>
      <c r="T353" s="194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95" t="s">
        <v>125</v>
      </c>
      <c r="AT353" s="195" t="s">
        <v>120</v>
      </c>
      <c r="AU353" s="195" t="s">
        <v>79</v>
      </c>
      <c r="AY353" s="11" t="s">
        <v>126</v>
      </c>
      <c r="BE353" s="196">
        <f>IF(N353="základní",J353,0)</f>
        <v>0</v>
      </c>
      <c r="BF353" s="196">
        <f>IF(N353="snížená",J353,0)</f>
        <v>0</v>
      </c>
      <c r="BG353" s="196">
        <f>IF(N353="zákl. přenesená",J353,0)</f>
        <v>0</v>
      </c>
      <c r="BH353" s="196">
        <f>IF(N353="sníž. přenesená",J353,0)</f>
        <v>0</v>
      </c>
      <c r="BI353" s="196">
        <f>IF(N353="nulová",J353,0)</f>
        <v>0</v>
      </c>
      <c r="BJ353" s="11" t="s">
        <v>87</v>
      </c>
      <c r="BK353" s="196">
        <f>ROUND(I353*H353,2)</f>
        <v>0</v>
      </c>
      <c r="BL353" s="11" t="s">
        <v>125</v>
      </c>
      <c r="BM353" s="195" t="s">
        <v>463</v>
      </c>
    </row>
    <row r="354" s="2" customFormat="1">
      <c r="A354" s="32"/>
      <c r="B354" s="33"/>
      <c r="C354" s="34"/>
      <c r="D354" s="197" t="s">
        <v>128</v>
      </c>
      <c r="E354" s="34"/>
      <c r="F354" s="198" t="s">
        <v>464</v>
      </c>
      <c r="G354" s="34"/>
      <c r="H354" s="34"/>
      <c r="I354" s="199"/>
      <c r="J354" s="34"/>
      <c r="K354" s="34"/>
      <c r="L354" s="38"/>
      <c r="M354" s="200"/>
      <c r="N354" s="201"/>
      <c r="O354" s="85"/>
      <c r="P354" s="85"/>
      <c r="Q354" s="85"/>
      <c r="R354" s="85"/>
      <c r="S354" s="85"/>
      <c r="T354" s="86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T354" s="11" t="s">
        <v>128</v>
      </c>
      <c r="AU354" s="11" t="s">
        <v>79</v>
      </c>
    </row>
    <row r="355" s="2" customFormat="1">
      <c r="A355" s="32"/>
      <c r="B355" s="33"/>
      <c r="C355" s="34"/>
      <c r="D355" s="197" t="s">
        <v>130</v>
      </c>
      <c r="E355" s="34"/>
      <c r="F355" s="202" t="s">
        <v>465</v>
      </c>
      <c r="G355" s="34"/>
      <c r="H355" s="34"/>
      <c r="I355" s="199"/>
      <c r="J355" s="34"/>
      <c r="K355" s="34"/>
      <c r="L355" s="38"/>
      <c r="M355" s="200"/>
      <c r="N355" s="201"/>
      <c r="O355" s="85"/>
      <c r="P355" s="85"/>
      <c r="Q355" s="85"/>
      <c r="R355" s="85"/>
      <c r="S355" s="85"/>
      <c r="T355" s="86"/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T355" s="11" t="s">
        <v>130</v>
      </c>
      <c r="AU355" s="11" t="s">
        <v>79</v>
      </c>
    </row>
    <row r="356" s="2" customFormat="1" ht="33" customHeight="1">
      <c r="A356" s="32"/>
      <c r="B356" s="33"/>
      <c r="C356" s="184" t="s">
        <v>466</v>
      </c>
      <c r="D356" s="184" t="s">
        <v>120</v>
      </c>
      <c r="E356" s="185" t="s">
        <v>467</v>
      </c>
      <c r="F356" s="186" t="s">
        <v>468</v>
      </c>
      <c r="G356" s="187" t="s">
        <v>404</v>
      </c>
      <c r="H356" s="188">
        <v>10</v>
      </c>
      <c r="I356" s="189"/>
      <c r="J356" s="190">
        <f>ROUND(I356*H356,2)</f>
        <v>0</v>
      </c>
      <c r="K356" s="186" t="s">
        <v>124</v>
      </c>
      <c r="L356" s="38"/>
      <c r="M356" s="191" t="s">
        <v>1</v>
      </c>
      <c r="N356" s="192" t="s">
        <v>44</v>
      </c>
      <c r="O356" s="85"/>
      <c r="P356" s="193">
        <f>O356*H356</f>
        <v>0</v>
      </c>
      <c r="Q356" s="193">
        <v>0</v>
      </c>
      <c r="R356" s="193">
        <f>Q356*H356</f>
        <v>0</v>
      </c>
      <c r="S356" s="193">
        <v>0</v>
      </c>
      <c r="T356" s="194">
        <f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95" t="s">
        <v>125</v>
      </c>
      <c r="AT356" s="195" t="s">
        <v>120</v>
      </c>
      <c r="AU356" s="195" t="s">
        <v>79</v>
      </c>
      <c r="AY356" s="11" t="s">
        <v>126</v>
      </c>
      <c r="BE356" s="196">
        <f>IF(N356="základní",J356,0)</f>
        <v>0</v>
      </c>
      <c r="BF356" s="196">
        <f>IF(N356="snížená",J356,0)</f>
        <v>0</v>
      </c>
      <c r="BG356" s="196">
        <f>IF(N356="zákl. přenesená",J356,0)</f>
        <v>0</v>
      </c>
      <c r="BH356" s="196">
        <f>IF(N356="sníž. přenesená",J356,0)</f>
        <v>0</v>
      </c>
      <c r="BI356" s="196">
        <f>IF(N356="nulová",J356,0)</f>
        <v>0</v>
      </c>
      <c r="BJ356" s="11" t="s">
        <v>87</v>
      </c>
      <c r="BK356" s="196">
        <f>ROUND(I356*H356,2)</f>
        <v>0</v>
      </c>
      <c r="BL356" s="11" t="s">
        <v>125</v>
      </c>
      <c r="BM356" s="195" t="s">
        <v>469</v>
      </c>
    </row>
    <row r="357" s="2" customFormat="1">
      <c r="A357" s="32"/>
      <c r="B357" s="33"/>
      <c r="C357" s="34"/>
      <c r="D357" s="197" t="s">
        <v>128</v>
      </c>
      <c r="E357" s="34"/>
      <c r="F357" s="198" t="s">
        <v>470</v>
      </c>
      <c r="G357" s="34"/>
      <c r="H357" s="34"/>
      <c r="I357" s="199"/>
      <c r="J357" s="34"/>
      <c r="K357" s="34"/>
      <c r="L357" s="38"/>
      <c r="M357" s="200"/>
      <c r="N357" s="201"/>
      <c r="O357" s="85"/>
      <c r="P357" s="85"/>
      <c r="Q357" s="85"/>
      <c r="R357" s="85"/>
      <c r="S357" s="85"/>
      <c r="T357" s="86"/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T357" s="11" t="s">
        <v>128</v>
      </c>
      <c r="AU357" s="11" t="s">
        <v>79</v>
      </c>
    </row>
    <row r="358" s="2" customFormat="1">
      <c r="A358" s="32"/>
      <c r="B358" s="33"/>
      <c r="C358" s="34"/>
      <c r="D358" s="197" t="s">
        <v>130</v>
      </c>
      <c r="E358" s="34"/>
      <c r="F358" s="202" t="s">
        <v>471</v>
      </c>
      <c r="G358" s="34"/>
      <c r="H358" s="34"/>
      <c r="I358" s="199"/>
      <c r="J358" s="34"/>
      <c r="K358" s="34"/>
      <c r="L358" s="38"/>
      <c r="M358" s="200"/>
      <c r="N358" s="201"/>
      <c r="O358" s="85"/>
      <c r="P358" s="85"/>
      <c r="Q358" s="85"/>
      <c r="R358" s="85"/>
      <c r="S358" s="85"/>
      <c r="T358" s="86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T358" s="11" t="s">
        <v>130</v>
      </c>
      <c r="AU358" s="11" t="s">
        <v>79</v>
      </c>
    </row>
    <row r="359" s="2" customFormat="1">
      <c r="A359" s="32"/>
      <c r="B359" s="33"/>
      <c r="C359" s="184" t="s">
        <v>472</v>
      </c>
      <c r="D359" s="184" t="s">
        <v>120</v>
      </c>
      <c r="E359" s="185" t="s">
        <v>473</v>
      </c>
      <c r="F359" s="186" t="s">
        <v>474</v>
      </c>
      <c r="G359" s="187" t="s">
        <v>404</v>
      </c>
      <c r="H359" s="188">
        <v>50</v>
      </c>
      <c r="I359" s="189"/>
      <c r="J359" s="190">
        <f>ROUND(I359*H359,2)</f>
        <v>0</v>
      </c>
      <c r="K359" s="186" t="s">
        <v>124</v>
      </c>
      <c r="L359" s="38"/>
      <c r="M359" s="191" t="s">
        <v>1</v>
      </c>
      <c r="N359" s="192" t="s">
        <v>44</v>
      </c>
      <c r="O359" s="85"/>
      <c r="P359" s="193">
        <f>O359*H359</f>
        <v>0</v>
      </c>
      <c r="Q359" s="193">
        <v>0</v>
      </c>
      <c r="R359" s="193">
        <f>Q359*H359</f>
        <v>0</v>
      </c>
      <c r="S359" s="193">
        <v>0</v>
      </c>
      <c r="T359" s="194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95" t="s">
        <v>125</v>
      </c>
      <c r="AT359" s="195" t="s">
        <v>120</v>
      </c>
      <c r="AU359" s="195" t="s">
        <v>79</v>
      </c>
      <c r="AY359" s="11" t="s">
        <v>126</v>
      </c>
      <c r="BE359" s="196">
        <f>IF(N359="základní",J359,0)</f>
        <v>0</v>
      </c>
      <c r="BF359" s="196">
        <f>IF(N359="snížená",J359,0)</f>
        <v>0</v>
      </c>
      <c r="BG359" s="196">
        <f>IF(N359="zákl. přenesená",J359,0)</f>
        <v>0</v>
      </c>
      <c r="BH359" s="196">
        <f>IF(N359="sníž. přenesená",J359,0)</f>
        <v>0</v>
      </c>
      <c r="BI359" s="196">
        <f>IF(N359="nulová",J359,0)</f>
        <v>0</v>
      </c>
      <c r="BJ359" s="11" t="s">
        <v>87</v>
      </c>
      <c r="BK359" s="196">
        <f>ROUND(I359*H359,2)</f>
        <v>0</v>
      </c>
      <c r="BL359" s="11" t="s">
        <v>125</v>
      </c>
      <c r="BM359" s="195" t="s">
        <v>475</v>
      </c>
    </row>
    <row r="360" s="2" customFormat="1">
      <c r="A360" s="32"/>
      <c r="B360" s="33"/>
      <c r="C360" s="34"/>
      <c r="D360" s="197" t="s">
        <v>128</v>
      </c>
      <c r="E360" s="34"/>
      <c r="F360" s="198" t="s">
        <v>476</v>
      </c>
      <c r="G360" s="34"/>
      <c r="H360" s="34"/>
      <c r="I360" s="199"/>
      <c r="J360" s="34"/>
      <c r="K360" s="34"/>
      <c r="L360" s="38"/>
      <c r="M360" s="200"/>
      <c r="N360" s="201"/>
      <c r="O360" s="85"/>
      <c r="P360" s="85"/>
      <c r="Q360" s="85"/>
      <c r="R360" s="85"/>
      <c r="S360" s="85"/>
      <c r="T360" s="86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T360" s="11" t="s">
        <v>128</v>
      </c>
      <c r="AU360" s="11" t="s">
        <v>79</v>
      </c>
    </row>
    <row r="361" s="2" customFormat="1">
      <c r="A361" s="32"/>
      <c r="B361" s="33"/>
      <c r="C361" s="34"/>
      <c r="D361" s="197" t="s">
        <v>130</v>
      </c>
      <c r="E361" s="34"/>
      <c r="F361" s="202" t="s">
        <v>471</v>
      </c>
      <c r="G361" s="34"/>
      <c r="H361" s="34"/>
      <c r="I361" s="199"/>
      <c r="J361" s="34"/>
      <c r="K361" s="34"/>
      <c r="L361" s="38"/>
      <c r="M361" s="200"/>
      <c r="N361" s="201"/>
      <c r="O361" s="85"/>
      <c r="P361" s="85"/>
      <c r="Q361" s="85"/>
      <c r="R361" s="85"/>
      <c r="S361" s="85"/>
      <c r="T361" s="86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T361" s="11" t="s">
        <v>130</v>
      </c>
      <c r="AU361" s="11" t="s">
        <v>79</v>
      </c>
    </row>
    <row r="362" s="2" customFormat="1" ht="33" customHeight="1">
      <c r="A362" s="32"/>
      <c r="B362" s="33"/>
      <c r="C362" s="184" t="s">
        <v>477</v>
      </c>
      <c r="D362" s="184" t="s">
        <v>120</v>
      </c>
      <c r="E362" s="185" t="s">
        <v>478</v>
      </c>
      <c r="F362" s="186" t="s">
        <v>479</v>
      </c>
      <c r="G362" s="187" t="s">
        <v>404</v>
      </c>
      <c r="H362" s="188">
        <v>4</v>
      </c>
      <c r="I362" s="189"/>
      <c r="J362" s="190">
        <f>ROUND(I362*H362,2)</f>
        <v>0</v>
      </c>
      <c r="K362" s="186" t="s">
        <v>124</v>
      </c>
      <c r="L362" s="38"/>
      <c r="M362" s="191" t="s">
        <v>1</v>
      </c>
      <c r="N362" s="192" t="s">
        <v>44</v>
      </c>
      <c r="O362" s="85"/>
      <c r="P362" s="193">
        <f>O362*H362</f>
        <v>0</v>
      </c>
      <c r="Q362" s="193">
        <v>0</v>
      </c>
      <c r="R362" s="193">
        <f>Q362*H362</f>
        <v>0</v>
      </c>
      <c r="S362" s="193">
        <v>0</v>
      </c>
      <c r="T362" s="194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95" t="s">
        <v>125</v>
      </c>
      <c r="AT362" s="195" t="s">
        <v>120</v>
      </c>
      <c r="AU362" s="195" t="s">
        <v>79</v>
      </c>
      <c r="AY362" s="11" t="s">
        <v>126</v>
      </c>
      <c r="BE362" s="196">
        <f>IF(N362="základní",J362,0)</f>
        <v>0</v>
      </c>
      <c r="BF362" s="196">
        <f>IF(N362="snížená",J362,0)</f>
        <v>0</v>
      </c>
      <c r="BG362" s="196">
        <f>IF(N362="zákl. přenesená",J362,0)</f>
        <v>0</v>
      </c>
      <c r="BH362" s="196">
        <f>IF(N362="sníž. přenesená",J362,0)</f>
        <v>0</v>
      </c>
      <c r="BI362" s="196">
        <f>IF(N362="nulová",J362,0)</f>
        <v>0</v>
      </c>
      <c r="BJ362" s="11" t="s">
        <v>87</v>
      </c>
      <c r="BK362" s="196">
        <f>ROUND(I362*H362,2)</f>
        <v>0</v>
      </c>
      <c r="BL362" s="11" t="s">
        <v>125</v>
      </c>
      <c r="BM362" s="195" t="s">
        <v>480</v>
      </c>
    </row>
    <row r="363" s="2" customFormat="1">
      <c r="A363" s="32"/>
      <c r="B363" s="33"/>
      <c r="C363" s="34"/>
      <c r="D363" s="197" t="s">
        <v>128</v>
      </c>
      <c r="E363" s="34"/>
      <c r="F363" s="198" t="s">
        <v>481</v>
      </c>
      <c r="G363" s="34"/>
      <c r="H363" s="34"/>
      <c r="I363" s="199"/>
      <c r="J363" s="34"/>
      <c r="K363" s="34"/>
      <c r="L363" s="38"/>
      <c r="M363" s="200"/>
      <c r="N363" s="201"/>
      <c r="O363" s="85"/>
      <c r="P363" s="85"/>
      <c r="Q363" s="85"/>
      <c r="R363" s="85"/>
      <c r="S363" s="85"/>
      <c r="T363" s="86"/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T363" s="11" t="s">
        <v>128</v>
      </c>
      <c r="AU363" s="11" t="s">
        <v>79</v>
      </c>
    </row>
    <row r="364" s="2" customFormat="1">
      <c r="A364" s="32"/>
      <c r="B364" s="33"/>
      <c r="C364" s="34"/>
      <c r="D364" s="197" t="s">
        <v>130</v>
      </c>
      <c r="E364" s="34"/>
      <c r="F364" s="202" t="s">
        <v>471</v>
      </c>
      <c r="G364" s="34"/>
      <c r="H364" s="34"/>
      <c r="I364" s="199"/>
      <c r="J364" s="34"/>
      <c r="K364" s="34"/>
      <c r="L364" s="38"/>
      <c r="M364" s="200"/>
      <c r="N364" s="201"/>
      <c r="O364" s="85"/>
      <c r="P364" s="85"/>
      <c r="Q364" s="85"/>
      <c r="R364" s="85"/>
      <c r="S364" s="85"/>
      <c r="T364" s="86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T364" s="11" t="s">
        <v>130</v>
      </c>
      <c r="AU364" s="11" t="s">
        <v>79</v>
      </c>
    </row>
    <row r="365" s="2" customFormat="1" ht="33" customHeight="1">
      <c r="A365" s="32"/>
      <c r="B365" s="33"/>
      <c r="C365" s="184" t="s">
        <v>482</v>
      </c>
      <c r="D365" s="184" t="s">
        <v>120</v>
      </c>
      <c r="E365" s="185" t="s">
        <v>483</v>
      </c>
      <c r="F365" s="186" t="s">
        <v>484</v>
      </c>
      <c r="G365" s="187" t="s">
        <v>404</v>
      </c>
      <c r="H365" s="188">
        <v>10</v>
      </c>
      <c r="I365" s="189"/>
      <c r="J365" s="190">
        <f>ROUND(I365*H365,2)</f>
        <v>0</v>
      </c>
      <c r="K365" s="186" t="s">
        <v>124</v>
      </c>
      <c r="L365" s="38"/>
      <c r="M365" s="191" t="s">
        <v>1</v>
      </c>
      <c r="N365" s="192" t="s">
        <v>44</v>
      </c>
      <c r="O365" s="85"/>
      <c r="P365" s="193">
        <f>O365*H365</f>
        <v>0</v>
      </c>
      <c r="Q365" s="193">
        <v>0</v>
      </c>
      <c r="R365" s="193">
        <f>Q365*H365</f>
        <v>0</v>
      </c>
      <c r="S365" s="193">
        <v>0</v>
      </c>
      <c r="T365" s="194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95" t="s">
        <v>125</v>
      </c>
      <c r="AT365" s="195" t="s">
        <v>120</v>
      </c>
      <c r="AU365" s="195" t="s">
        <v>79</v>
      </c>
      <c r="AY365" s="11" t="s">
        <v>126</v>
      </c>
      <c r="BE365" s="196">
        <f>IF(N365="základní",J365,0)</f>
        <v>0</v>
      </c>
      <c r="BF365" s="196">
        <f>IF(N365="snížená",J365,0)</f>
        <v>0</v>
      </c>
      <c r="BG365" s="196">
        <f>IF(N365="zákl. přenesená",J365,0)</f>
        <v>0</v>
      </c>
      <c r="BH365" s="196">
        <f>IF(N365="sníž. přenesená",J365,0)</f>
        <v>0</v>
      </c>
      <c r="BI365" s="196">
        <f>IF(N365="nulová",J365,0)</f>
        <v>0</v>
      </c>
      <c r="BJ365" s="11" t="s">
        <v>87</v>
      </c>
      <c r="BK365" s="196">
        <f>ROUND(I365*H365,2)</f>
        <v>0</v>
      </c>
      <c r="BL365" s="11" t="s">
        <v>125</v>
      </c>
      <c r="BM365" s="195" t="s">
        <v>485</v>
      </c>
    </row>
    <row r="366" s="2" customFormat="1">
      <c r="A366" s="32"/>
      <c r="B366" s="33"/>
      <c r="C366" s="34"/>
      <c r="D366" s="197" t="s">
        <v>128</v>
      </c>
      <c r="E366" s="34"/>
      <c r="F366" s="198" t="s">
        <v>486</v>
      </c>
      <c r="G366" s="34"/>
      <c r="H366" s="34"/>
      <c r="I366" s="199"/>
      <c r="J366" s="34"/>
      <c r="K366" s="34"/>
      <c r="L366" s="38"/>
      <c r="M366" s="200"/>
      <c r="N366" s="201"/>
      <c r="O366" s="85"/>
      <c r="P366" s="85"/>
      <c r="Q366" s="85"/>
      <c r="R366" s="85"/>
      <c r="S366" s="85"/>
      <c r="T366" s="86"/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T366" s="11" t="s">
        <v>128</v>
      </c>
      <c r="AU366" s="11" t="s">
        <v>79</v>
      </c>
    </row>
    <row r="367" s="2" customFormat="1">
      <c r="A367" s="32"/>
      <c r="B367" s="33"/>
      <c r="C367" s="34"/>
      <c r="D367" s="197" t="s">
        <v>130</v>
      </c>
      <c r="E367" s="34"/>
      <c r="F367" s="202" t="s">
        <v>471</v>
      </c>
      <c r="G367" s="34"/>
      <c r="H367" s="34"/>
      <c r="I367" s="199"/>
      <c r="J367" s="34"/>
      <c r="K367" s="34"/>
      <c r="L367" s="38"/>
      <c r="M367" s="200"/>
      <c r="N367" s="201"/>
      <c r="O367" s="85"/>
      <c r="P367" s="85"/>
      <c r="Q367" s="85"/>
      <c r="R367" s="85"/>
      <c r="S367" s="85"/>
      <c r="T367" s="86"/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T367" s="11" t="s">
        <v>130</v>
      </c>
      <c r="AU367" s="11" t="s">
        <v>79</v>
      </c>
    </row>
    <row r="368" s="2" customFormat="1">
      <c r="A368" s="32"/>
      <c r="B368" s="33"/>
      <c r="C368" s="184" t="s">
        <v>487</v>
      </c>
      <c r="D368" s="184" t="s">
        <v>120</v>
      </c>
      <c r="E368" s="185" t="s">
        <v>488</v>
      </c>
      <c r="F368" s="186" t="s">
        <v>489</v>
      </c>
      <c r="G368" s="187" t="s">
        <v>185</v>
      </c>
      <c r="H368" s="188">
        <v>500</v>
      </c>
      <c r="I368" s="189"/>
      <c r="J368" s="190">
        <f>ROUND(I368*H368,2)</f>
        <v>0</v>
      </c>
      <c r="K368" s="186" t="s">
        <v>124</v>
      </c>
      <c r="L368" s="38"/>
      <c r="M368" s="191" t="s">
        <v>1</v>
      </c>
      <c r="N368" s="192" t="s">
        <v>44</v>
      </c>
      <c r="O368" s="85"/>
      <c r="P368" s="193">
        <f>O368*H368</f>
        <v>0</v>
      </c>
      <c r="Q368" s="193">
        <v>0</v>
      </c>
      <c r="R368" s="193">
        <f>Q368*H368</f>
        <v>0</v>
      </c>
      <c r="S368" s="193">
        <v>0</v>
      </c>
      <c r="T368" s="194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95" t="s">
        <v>125</v>
      </c>
      <c r="AT368" s="195" t="s">
        <v>120</v>
      </c>
      <c r="AU368" s="195" t="s">
        <v>79</v>
      </c>
      <c r="AY368" s="11" t="s">
        <v>126</v>
      </c>
      <c r="BE368" s="196">
        <f>IF(N368="základní",J368,0)</f>
        <v>0</v>
      </c>
      <c r="BF368" s="196">
        <f>IF(N368="snížená",J368,0)</f>
        <v>0</v>
      </c>
      <c r="BG368" s="196">
        <f>IF(N368="zákl. přenesená",J368,0)</f>
        <v>0</v>
      </c>
      <c r="BH368" s="196">
        <f>IF(N368="sníž. přenesená",J368,0)</f>
        <v>0</v>
      </c>
      <c r="BI368" s="196">
        <f>IF(N368="nulová",J368,0)</f>
        <v>0</v>
      </c>
      <c r="BJ368" s="11" t="s">
        <v>87</v>
      </c>
      <c r="BK368" s="196">
        <f>ROUND(I368*H368,2)</f>
        <v>0</v>
      </c>
      <c r="BL368" s="11" t="s">
        <v>125</v>
      </c>
      <c r="BM368" s="195" t="s">
        <v>490</v>
      </c>
    </row>
    <row r="369" s="2" customFormat="1">
      <c r="A369" s="32"/>
      <c r="B369" s="33"/>
      <c r="C369" s="34"/>
      <c r="D369" s="197" t="s">
        <v>128</v>
      </c>
      <c r="E369" s="34"/>
      <c r="F369" s="198" t="s">
        <v>491</v>
      </c>
      <c r="G369" s="34"/>
      <c r="H369" s="34"/>
      <c r="I369" s="199"/>
      <c r="J369" s="34"/>
      <c r="K369" s="34"/>
      <c r="L369" s="38"/>
      <c r="M369" s="200"/>
      <c r="N369" s="201"/>
      <c r="O369" s="85"/>
      <c r="P369" s="85"/>
      <c r="Q369" s="85"/>
      <c r="R369" s="85"/>
      <c r="S369" s="85"/>
      <c r="T369" s="86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T369" s="11" t="s">
        <v>128</v>
      </c>
      <c r="AU369" s="11" t="s">
        <v>79</v>
      </c>
    </row>
    <row r="370" s="2" customFormat="1">
      <c r="A370" s="32"/>
      <c r="B370" s="33"/>
      <c r="C370" s="34"/>
      <c r="D370" s="197" t="s">
        <v>130</v>
      </c>
      <c r="E370" s="34"/>
      <c r="F370" s="202" t="s">
        <v>492</v>
      </c>
      <c r="G370" s="34"/>
      <c r="H370" s="34"/>
      <c r="I370" s="199"/>
      <c r="J370" s="34"/>
      <c r="K370" s="34"/>
      <c r="L370" s="38"/>
      <c r="M370" s="200"/>
      <c r="N370" s="201"/>
      <c r="O370" s="85"/>
      <c r="P370" s="85"/>
      <c r="Q370" s="85"/>
      <c r="R370" s="85"/>
      <c r="S370" s="85"/>
      <c r="T370" s="86"/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T370" s="11" t="s">
        <v>130</v>
      </c>
      <c r="AU370" s="11" t="s">
        <v>79</v>
      </c>
    </row>
    <row r="371" s="2" customFormat="1">
      <c r="A371" s="32"/>
      <c r="B371" s="33"/>
      <c r="C371" s="34"/>
      <c r="D371" s="197" t="s">
        <v>132</v>
      </c>
      <c r="E371" s="34"/>
      <c r="F371" s="202" t="s">
        <v>189</v>
      </c>
      <c r="G371" s="34"/>
      <c r="H371" s="34"/>
      <c r="I371" s="199"/>
      <c r="J371" s="34"/>
      <c r="K371" s="34"/>
      <c r="L371" s="38"/>
      <c r="M371" s="200"/>
      <c r="N371" s="201"/>
      <c r="O371" s="85"/>
      <c r="P371" s="85"/>
      <c r="Q371" s="85"/>
      <c r="R371" s="85"/>
      <c r="S371" s="85"/>
      <c r="T371" s="86"/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T371" s="11" t="s">
        <v>132</v>
      </c>
      <c r="AU371" s="11" t="s">
        <v>79</v>
      </c>
    </row>
    <row r="372" s="2" customFormat="1">
      <c r="A372" s="32"/>
      <c r="B372" s="33"/>
      <c r="C372" s="184" t="s">
        <v>493</v>
      </c>
      <c r="D372" s="184" t="s">
        <v>120</v>
      </c>
      <c r="E372" s="185" t="s">
        <v>494</v>
      </c>
      <c r="F372" s="186" t="s">
        <v>495</v>
      </c>
      <c r="G372" s="187" t="s">
        <v>185</v>
      </c>
      <c r="H372" s="188">
        <v>500</v>
      </c>
      <c r="I372" s="189"/>
      <c r="J372" s="190">
        <f>ROUND(I372*H372,2)</f>
        <v>0</v>
      </c>
      <c r="K372" s="186" t="s">
        <v>124</v>
      </c>
      <c r="L372" s="38"/>
      <c r="M372" s="191" t="s">
        <v>1</v>
      </c>
      <c r="N372" s="192" t="s">
        <v>44</v>
      </c>
      <c r="O372" s="85"/>
      <c r="P372" s="193">
        <f>O372*H372</f>
        <v>0</v>
      </c>
      <c r="Q372" s="193">
        <v>0</v>
      </c>
      <c r="R372" s="193">
        <f>Q372*H372</f>
        <v>0</v>
      </c>
      <c r="S372" s="193">
        <v>0</v>
      </c>
      <c r="T372" s="194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95" t="s">
        <v>125</v>
      </c>
      <c r="AT372" s="195" t="s">
        <v>120</v>
      </c>
      <c r="AU372" s="195" t="s">
        <v>79</v>
      </c>
      <c r="AY372" s="11" t="s">
        <v>126</v>
      </c>
      <c r="BE372" s="196">
        <f>IF(N372="základní",J372,0)</f>
        <v>0</v>
      </c>
      <c r="BF372" s="196">
        <f>IF(N372="snížená",J372,0)</f>
        <v>0</v>
      </c>
      <c r="BG372" s="196">
        <f>IF(N372="zákl. přenesená",J372,0)</f>
        <v>0</v>
      </c>
      <c r="BH372" s="196">
        <f>IF(N372="sníž. přenesená",J372,0)</f>
        <v>0</v>
      </c>
      <c r="BI372" s="196">
        <f>IF(N372="nulová",J372,0)</f>
        <v>0</v>
      </c>
      <c r="BJ372" s="11" t="s">
        <v>87</v>
      </c>
      <c r="BK372" s="196">
        <f>ROUND(I372*H372,2)</f>
        <v>0</v>
      </c>
      <c r="BL372" s="11" t="s">
        <v>125</v>
      </c>
      <c r="BM372" s="195" t="s">
        <v>496</v>
      </c>
    </row>
    <row r="373" s="2" customFormat="1">
      <c r="A373" s="32"/>
      <c r="B373" s="33"/>
      <c r="C373" s="34"/>
      <c r="D373" s="197" t="s">
        <v>128</v>
      </c>
      <c r="E373" s="34"/>
      <c r="F373" s="198" t="s">
        <v>497</v>
      </c>
      <c r="G373" s="34"/>
      <c r="H373" s="34"/>
      <c r="I373" s="199"/>
      <c r="J373" s="34"/>
      <c r="K373" s="34"/>
      <c r="L373" s="38"/>
      <c r="M373" s="200"/>
      <c r="N373" s="201"/>
      <c r="O373" s="85"/>
      <c r="P373" s="85"/>
      <c r="Q373" s="85"/>
      <c r="R373" s="85"/>
      <c r="S373" s="85"/>
      <c r="T373" s="86"/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T373" s="11" t="s">
        <v>128</v>
      </c>
      <c r="AU373" s="11" t="s">
        <v>79</v>
      </c>
    </row>
    <row r="374" s="2" customFormat="1">
      <c r="A374" s="32"/>
      <c r="B374" s="33"/>
      <c r="C374" s="34"/>
      <c r="D374" s="197" t="s">
        <v>130</v>
      </c>
      <c r="E374" s="34"/>
      <c r="F374" s="202" t="s">
        <v>492</v>
      </c>
      <c r="G374" s="34"/>
      <c r="H374" s="34"/>
      <c r="I374" s="199"/>
      <c r="J374" s="34"/>
      <c r="K374" s="34"/>
      <c r="L374" s="38"/>
      <c r="M374" s="200"/>
      <c r="N374" s="201"/>
      <c r="O374" s="85"/>
      <c r="P374" s="85"/>
      <c r="Q374" s="85"/>
      <c r="R374" s="85"/>
      <c r="S374" s="85"/>
      <c r="T374" s="86"/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T374" s="11" t="s">
        <v>130</v>
      </c>
      <c r="AU374" s="11" t="s">
        <v>79</v>
      </c>
    </row>
    <row r="375" s="2" customFormat="1">
      <c r="A375" s="32"/>
      <c r="B375" s="33"/>
      <c r="C375" s="34"/>
      <c r="D375" s="197" t="s">
        <v>132</v>
      </c>
      <c r="E375" s="34"/>
      <c r="F375" s="202" t="s">
        <v>189</v>
      </c>
      <c r="G375" s="34"/>
      <c r="H375" s="34"/>
      <c r="I375" s="199"/>
      <c r="J375" s="34"/>
      <c r="K375" s="34"/>
      <c r="L375" s="38"/>
      <c r="M375" s="200"/>
      <c r="N375" s="201"/>
      <c r="O375" s="85"/>
      <c r="P375" s="85"/>
      <c r="Q375" s="85"/>
      <c r="R375" s="85"/>
      <c r="S375" s="85"/>
      <c r="T375" s="86"/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T375" s="11" t="s">
        <v>132</v>
      </c>
      <c r="AU375" s="11" t="s">
        <v>79</v>
      </c>
    </row>
    <row r="376" s="2" customFormat="1">
      <c r="A376" s="32"/>
      <c r="B376" s="33"/>
      <c r="C376" s="184" t="s">
        <v>498</v>
      </c>
      <c r="D376" s="184" t="s">
        <v>120</v>
      </c>
      <c r="E376" s="185" t="s">
        <v>499</v>
      </c>
      <c r="F376" s="186" t="s">
        <v>500</v>
      </c>
      <c r="G376" s="187" t="s">
        <v>185</v>
      </c>
      <c r="H376" s="188">
        <v>500</v>
      </c>
      <c r="I376" s="189"/>
      <c r="J376" s="190">
        <f>ROUND(I376*H376,2)</f>
        <v>0</v>
      </c>
      <c r="K376" s="186" t="s">
        <v>124</v>
      </c>
      <c r="L376" s="38"/>
      <c r="M376" s="191" t="s">
        <v>1</v>
      </c>
      <c r="N376" s="192" t="s">
        <v>44</v>
      </c>
      <c r="O376" s="85"/>
      <c r="P376" s="193">
        <f>O376*H376</f>
        <v>0</v>
      </c>
      <c r="Q376" s="193">
        <v>0</v>
      </c>
      <c r="R376" s="193">
        <f>Q376*H376</f>
        <v>0</v>
      </c>
      <c r="S376" s="193">
        <v>0</v>
      </c>
      <c r="T376" s="194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95" t="s">
        <v>125</v>
      </c>
      <c r="AT376" s="195" t="s">
        <v>120</v>
      </c>
      <c r="AU376" s="195" t="s">
        <v>79</v>
      </c>
      <c r="AY376" s="11" t="s">
        <v>126</v>
      </c>
      <c r="BE376" s="196">
        <f>IF(N376="základní",J376,0)</f>
        <v>0</v>
      </c>
      <c r="BF376" s="196">
        <f>IF(N376="snížená",J376,0)</f>
        <v>0</v>
      </c>
      <c r="BG376" s="196">
        <f>IF(N376="zákl. přenesená",J376,0)</f>
        <v>0</v>
      </c>
      <c r="BH376" s="196">
        <f>IF(N376="sníž. přenesená",J376,0)</f>
        <v>0</v>
      </c>
      <c r="BI376" s="196">
        <f>IF(N376="nulová",J376,0)</f>
        <v>0</v>
      </c>
      <c r="BJ376" s="11" t="s">
        <v>87</v>
      </c>
      <c r="BK376" s="196">
        <f>ROUND(I376*H376,2)</f>
        <v>0</v>
      </c>
      <c r="BL376" s="11" t="s">
        <v>125</v>
      </c>
      <c r="BM376" s="195" t="s">
        <v>501</v>
      </c>
    </row>
    <row r="377" s="2" customFormat="1">
      <c r="A377" s="32"/>
      <c r="B377" s="33"/>
      <c r="C377" s="34"/>
      <c r="D377" s="197" t="s">
        <v>128</v>
      </c>
      <c r="E377" s="34"/>
      <c r="F377" s="198" t="s">
        <v>502</v>
      </c>
      <c r="G377" s="34"/>
      <c r="H377" s="34"/>
      <c r="I377" s="199"/>
      <c r="J377" s="34"/>
      <c r="K377" s="34"/>
      <c r="L377" s="38"/>
      <c r="M377" s="200"/>
      <c r="N377" s="201"/>
      <c r="O377" s="85"/>
      <c r="P377" s="85"/>
      <c r="Q377" s="85"/>
      <c r="R377" s="85"/>
      <c r="S377" s="85"/>
      <c r="T377" s="86"/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T377" s="11" t="s">
        <v>128</v>
      </c>
      <c r="AU377" s="11" t="s">
        <v>79</v>
      </c>
    </row>
    <row r="378" s="2" customFormat="1">
      <c r="A378" s="32"/>
      <c r="B378" s="33"/>
      <c r="C378" s="34"/>
      <c r="D378" s="197" t="s">
        <v>130</v>
      </c>
      <c r="E378" s="34"/>
      <c r="F378" s="202" t="s">
        <v>492</v>
      </c>
      <c r="G378" s="34"/>
      <c r="H378" s="34"/>
      <c r="I378" s="199"/>
      <c r="J378" s="34"/>
      <c r="K378" s="34"/>
      <c r="L378" s="38"/>
      <c r="M378" s="200"/>
      <c r="N378" s="201"/>
      <c r="O378" s="85"/>
      <c r="P378" s="85"/>
      <c r="Q378" s="85"/>
      <c r="R378" s="85"/>
      <c r="S378" s="85"/>
      <c r="T378" s="86"/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T378" s="11" t="s">
        <v>130</v>
      </c>
      <c r="AU378" s="11" t="s">
        <v>79</v>
      </c>
    </row>
    <row r="379" s="2" customFormat="1">
      <c r="A379" s="32"/>
      <c r="B379" s="33"/>
      <c r="C379" s="34"/>
      <c r="D379" s="197" t="s">
        <v>132</v>
      </c>
      <c r="E379" s="34"/>
      <c r="F379" s="202" t="s">
        <v>189</v>
      </c>
      <c r="G379" s="34"/>
      <c r="H379" s="34"/>
      <c r="I379" s="199"/>
      <c r="J379" s="34"/>
      <c r="K379" s="34"/>
      <c r="L379" s="38"/>
      <c r="M379" s="200"/>
      <c r="N379" s="201"/>
      <c r="O379" s="85"/>
      <c r="P379" s="85"/>
      <c r="Q379" s="85"/>
      <c r="R379" s="85"/>
      <c r="S379" s="85"/>
      <c r="T379" s="86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T379" s="11" t="s">
        <v>132</v>
      </c>
      <c r="AU379" s="11" t="s">
        <v>79</v>
      </c>
    </row>
    <row r="380" s="2" customFormat="1">
      <c r="A380" s="32"/>
      <c r="B380" s="33"/>
      <c r="C380" s="184" t="s">
        <v>503</v>
      </c>
      <c r="D380" s="184" t="s">
        <v>120</v>
      </c>
      <c r="E380" s="185" t="s">
        <v>504</v>
      </c>
      <c r="F380" s="186" t="s">
        <v>505</v>
      </c>
      <c r="G380" s="187" t="s">
        <v>185</v>
      </c>
      <c r="H380" s="188">
        <v>500</v>
      </c>
      <c r="I380" s="189"/>
      <c r="J380" s="190">
        <f>ROUND(I380*H380,2)</f>
        <v>0</v>
      </c>
      <c r="K380" s="186" t="s">
        <v>124</v>
      </c>
      <c r="L380" s="38"/>
      <c r="M380" s="191" t="s">
        <v>1</v>
      </c>
      <c r="N380" s="192" t="s">
        <v>44</v>
      </c>
      <c r="O380" s="85"/>
      <c r="P380" s="193">
        <f>O380*H380</f>
        <v>0</v>
      </c>
      <c r="Q380" s="193">
        <v>0</v>
      </c>
      <c r="R380" s="193">
        <f>Q380*H380</f>
        <v>0</v>
      </c>
      <c r="S380" s="193">
        <v>0</v>
      </c>
      <c r="T380" s="194">
        <f>S380*H380</f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95" t="s">
        <v>125</v>
      </c>
      <c r="AT380" s="195" t="s">
        <v>120</v>
      </c>
      <c r="AU380" s="195" t="s">
        <v>79</v>
      </c>
      <c r="AY380" s="11" t="s">
        <v>126</v>
      </c>
      <c r="BE380" s="196">
        <f>IF(N380="základní",J380,0)</f>
        <v>0</v>
      </c>
      <c r="BF380" s="196">
        <f>IF(N380="snížená",J380,0)</f>
        <v>0</v>
      </c>
      <c r="BG380" s="196">
        <f>IF(N380="zákl. přenesená",J380,0)</f>
        <v>0</v>
      </c>
      <c r="BH380" s="196">
        <f>IF(N380="sníž. přenesená",J380,0)</f>
        <v>0</v>
      </c>
      <c r="BI380" s="196">
        <f>IF(N380="nulová",J380,0)</f>
        <v>0</v>
      </c>
      <c r="BJ380" s="11" t="s">
        <v>87</v>
      </c>
      <c r="BK380" s="196">
        <f>ROUND(I380*H380,2)</f>
        <v>0</v>
      </c>
      <c r="BL380" s="11" t="s">
        <v>125</v>
      </c>
      <c r="BM380" s="195" t="s">
        <v>506</v>
      </c>
    </row>
    <row r="381" s="2" customFormat="1">
      <c r="A381" s="32"/>
      <c r="B381" s="33"/>
      <c r="C381" s="34"/>
      <c r="D381" s="197" t="s">
        <v>128</v>
      </c>
      <c r="E381" s="34"/>
      <c r="F381" s="198" t="s">
        <v>507</v>
      </c>
      <c r="G381" s="34"/>
      <c r="H381" s="34"/>
      <c r="I381" s="199"/>
      <c r="J381" s="34"/>
      <c r="K381" s="34"/>
      <c r="L381" s="38"/>
      <c r="M381" s="200"/>
      <c r="N381" s="201"/>
      <c r="O381" s="85"/>
      <c r="P381" s="85"/>
      <c r="Q381" s="85"/>
      <c r="R381" s="85"/>
      <c r="S381" s="85"/>
      <c r="T381" s="86"/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T381" s="11" t="s">
        <v>128</v>
      </c>
      <c r="AU381" s="11" t="s">
        <v>79</v>
      </c>
    </row>
    <row r="382" s="2" customFormat="1">
      <c r="A382" s="32"/>
      <c r="B382" s="33"/>
      <c r="C382" s="34"/>
      <c r="D382" s="197" t="s">
        <v>130</v>
      </c>
      <c r="E382" s="34"/>
      <c r="F382" s="202" t="s">
        <v>492</v>
      </c>
      <c r="G382" s="34"/>
      <c r="H382" s="34"/>
      <c r="I382" s="199"/>
      <c r="J382" s="34"/>
      <c r="K382" s="34"/>
      <c r="L382" s="38"/>
      <c r="M382" s="200"/>
      <c r="N382" s="201"/>
      <c r="O382" s="85"/>
      <c r="P382" s="85"/>
      <c r="Q382" s="85"/>
      <c r="R382" s="85"/>
      <c r="S382" s="85"/>
      <c r="T382" s="86"/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T382" s="11" t="s">
        <v>130</v>
      </c>
      <c r="AU382" s="11" t="s">
        <v>79</v>
      </c>
    </row>
    <row r="383" s="2" customFormat="1">
      <c r="A383" s="32"/>
      <c r="B383" s="33"/>
      <c r="C383" s="34"/>
      <c r="D383" s="197" t="s">
        <v>132</v>
      </c>
      <c r="E383" s="34"/>
      <c r="F383" s="202" t="s">
        <v>189</v>
      </c>
      <c r="G383" s="34"/>
      <c r="H383" s="34"/>
      <c r="I383" s="199"/>
      <c r="J383" s="34"/>
      <c r="K383" s="34"/>
      <c r="L383" s="38"/>
      <c r="M383" s="200"/>
      <c r="N383" s="201"/>
      <c r="O383" s="85"/>
      <c r="P383" s="85"/>
      <c r="Q383" s="85"/>
      <c r="R383" s="85"/>
      <c r="S383" s="85"/>
      <c r="T383" s="86"/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T383" s="11" t="s">
        <v>132</v>
      </c>
      <c r="AU383" s="11" t="s">
        <v>79</v>
      </c>
    </row>
    <row r="384" s="2" customFormat="1">
      <c r="A384" s="32"/>
      <c r="B384" s="33"/>
      <c r="C384" s="184" t="s">
        <v>508</v>
      </c>
      <c r="D384" s="184" t="s">
        <v>120</v>
      </c>
      <c r="E384" s="185" t="s">
        <v>509</v>
      </c>
      <c r="F384" s="186" t="s">
        <v>510</v>
      </c>
      <c r="G384" s="187" t="s">
        <v>185</v>
      </c>
      <c r="H384" s="188">
        <v>500</v>
      </c>
      <c r="I384" s="189"/>
      <c r="J384" s="190">
        <f>ROUND(I384*H384,2)</f>
        <v>0</v>
      </c>
      <c r="K384" s="186" t="s">
        <v>124</v>
      </c>
      <c r="L384" s="38"/>
      <c r="M384" s="191" t="s">
        <v>1</v>
      </c>
      <c r="N384" s="192" t="s">
        <v>44</v>
      </c>
      <c r="O384" s="85"/>
      <c r="P384" s="193">
        <f>O384*H384</f>
        <v>0</v>
      </c>
      <c r="Q384" s="193">
        <v>0</v>
      </c>
      <c r="R384" s="193">
        <f>Q384*H384</f>
        <v>0</v>
      </c>
      <c r="S384" s="193">
        <v>0</v>
      </c>
      <c r="T384" s="194">
        <f>S384*H384</f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95" t="s">
        <v>125</v>
      </c>
      <c r="AT384" s="195" t="s">
        <v>120</v>
      </c>
      <c r="AU384" s="195" t="s">
        <v>79</v>
      </c>
      <c r="AY384" s="11" t="s">
        <v>126</v>
      </c>
      <c r="BE384" s="196">
        <f>IF(N384="základní",J384,0)</f>
        <v>0</v>
      </c>
      <c r="BF384" s="196">
        <f>IF(N384="snížená",J384,0)</f>
        <v>0</v>
      </c>
      <c r="BG384" s="196">
        <f>IF(N384="zákl. přenesená",J384,0)</f>
        <v>0</v>
      </c>
      <c r="BH384" s="196">
        <f>IF(N384="sníž. přenesená",J384,0)</f>
        <v>0</v>
      </c>
      <c r="BI384" s="196">
        <f>IF(N384="nulová",J384,0)</f>
        <v>0</v>
      </c>
      <c r="BJ384" s="11" t="s">
        <v>87</v>
      </c>
      <c r="BK384" s="196">
        <f>ROUND(I384*H384,2)</f>
        <v>0</v>
      </c>
      <c r="BL384" s="11" t="s">
        <v>125</v>
      </c>
      <c r="BM384" s="195" t="s">
        <v>511</v>
      </c>
    </row>
    <row r="385" s="2" customFormat="1">
      <c r="A385" s="32"/>
      <c r="B385" s="33"/>
      <c r="C385" s="34"/>
      <c r="D385" s="197" t="s">
        <v>128</v>
      </c>
      <c r="E385" s="34"/>
      <c r="F385" s="198" t="s">
        <v>512</v>
      </c>
      <c r="G385" s="34"/>
      <c r="H385" s="34"/>
      <c r="I385" s="199"/>
      <c r="J385" s="34"/>
      <c r="K385" s="34"/>
      <c r="L385" s="38"/>
      <c r="M385" s="200"/>
      <c r="N385" s="201"/>
      <c r="O385" s="85"/>
      <c r="P385" s="85"/>
      <c r="Q385" s="85"/>
      <c r="R385" s="85"/>
      <c r="S385" s="85"/>
      <c r="T385" s="86"/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T385" s="11" t="s">
        <v>128</v>
      </c>
      <c r="AU385" s="11" t="s">
        <v>79</v>
      </c>
    </row>
    <row r="386" s="2" customFormat="1">
      <c r="A386" s="32"/>
      <c r="B386" s="33"/>
      <c r="C386" s="34"/>
      <c r="D386" s="197" t="s">
        <v>130</v>
      </c>
      <c r="E386" s="34"/>
      <c r="F386" s="202" t="s">
        <v>492</v>
      </c>
      <c r="G386" s="34"/>
      <c r="H386" s="34"/>
      <c r="I386" s="199"/>
      <c r="J386" s="34"/>
      <c r="K386" s="34"/>
      <c r="L386" s="38"/>
      <c r="M386" s="200"/>
      <c r="N386" s="201"/>
      <c r="O386" s="85"/>
      <c r="P386" s="85"/>
      <c r="Q386" s="85"/>
      <c r="R386" s="85"/>
      <c r="S386" s="85"/>
      <c r="T386" s="86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T386" s="11" t="s">
        <v>130</v>
      </c>
      <c r="AU386" s="11" t="s">
        <v>79</v>
      </c>
    </row>
    <row r="387" s="2" customFormat="1">
      <c r="A387" s="32"/>
      <c r="B387" s="33"/>
      <c r="C387" s="34"/>
      <c r="D387" s="197" t="s">
        <v>132</v>
      </c>
      <c r="E387" s="34"/>
      <c r="F387" s="202" t="s">
        <v>189</v>
      </c>
      <c r="G387" s="34"/>
      <c r="H387" s="34"/>
      <c r="I387" s="199"/>
      <c r="J387" s="34"/>
      <c r="K387" s="34"/>
      <c r="L387" s="38"/>
      <c r="M387" s="200"/>
      <c r="N387" s="201"/>
      <c r="O387" s="85"/>
      <c r="P387" s="85"/>
      <c r="Q387" s="85"/>
      <c r="R387" s="85"/>
      <c r="S387" s="85"/>
      <c r="T387" s="86"/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T387" s="11" t="s">
        <v>132</v>
      </c>
      <c r="AU387" s="11" t="s">
        <v>79</v>
      </c>
    </row>
    <row r="388" s="2" customFormat="1">
      <c r="A388" s="32"/>
      <c r="B388" s="33"/>
      <c r="C388" s="184" t="s">
        <v>513</v>
      </c>
      <c r="D388" s="184" t="s">
        <v>120</v>
      </c>
      <c r="E388" s="185" t="s">
        <v>514</v>
      </c>
      <c r="F388" s="186" t="s">
        <v>515</v>
      </c>
      <c r="G388" s="187" t="s">
        <v>185</v>
      </c>
      <c r="H388" s="188">
        <v>500</v>
      </c>
      <c r="I388" s="189"/>
      <c r="J388" s="190">
        <f>ROUND(I388*H388,2)</f>
        <v>0</v>
      </c>
      <c r="K388" s="186" t="s">
        <v>124</v>
      </c>
      <c r="L388" s="38"/>
      <c r="M388" s="191" t="s">
        <v>1</v>
      </c>
      <c r="N388" s="192" t="s">
        <v>44</v>
      </c>
      <c r="O388" s="85"/>
      <c r="P388" s="193">
        <f>O388*H388</f>
        <v>0</v>
      </c>
      <c r="Q388" s="193">
        <v>0</v>
      </c>
      <c r="R388" s="193">
        <f>Q388*H388</f>
        <v>0</v>
      </c>
      <c r="S388" s="193">
        <v>0</v>
      </c>
      <c r="T388" s="194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95" t="s">
        <v>125</v>
      </c>
      <c r="AT388" s="195" t="s">
        <v>120</v>
      </c>
      <c r="AU388" s="195" t="s">
        <v>79</v>
      </c>
      <c r="AY388" s="11" t="s">
        <v>126</v>
      </c>
      <c r="BE388" s="196">
        <f>IF(N388="základní",J388,0)</f>
        <v>0</v>
      </c>
      <c r="BF388" s="196">
        <f>IF(N388="snížená",J388,0)</f>
        <v>0</v>
      </c>
      <c r="BG388" s="196">
        <f>IF(N388="zákl. přenesená",J388,0)</f>
        <v>0</v>
      </c>
      <c r="BH388" s="196">
        <f>IF(N388="sníž. přenesená",J388,0)</f>
        <v>0</v>
      </c>
      <c r="BI388" s="196">
        <f>IF(N388="nulová",J388,0)</f>
        <v>0</v>
      </c>
      <c r="BJ388" s="11" t="s">
        <v>87</v>
      </c>
      <c r="BK388" s="196">
        <f>ROUND(I388*H388,2)</f>
        <v>0</v>
      </c>
      <c r="BL388" s="11" t="s">
        <v>125</v>
      </c>
      <c r="BM388" s="195" t="s">
        <v>516</v>
      </c>
    </row>
    <row r="389" s="2" customFormat="1">
      <c r="A389" s="32"/>
      <c r="B389" s="33"/>
      <c r="C389" s="34"/>
      <c r="D389" s="197" t="s">
        <v>128</v>
      </c>
      <c r="E389" s="34"/>
      <c r="F389" s="198" t="s">
        <v>517</v>
      </c>
      <c r="G389" s="34"/>
      <c r="H389" s="34"/>
      <c r="I389" s="199"/>
      <c r="J389" s="34"/>
      <c r="K389" s="34"/>
      <c r="L389" s="38"/>
      <c r="M389" s="200"/>
      <c r="N389" s="201"/>
      <c r="O389" s="85"/>
      <c r="P389" s="85"/>
      <c r="Q389" s="85"/>
      <c r="R389" s="85"/>
      <c r="S389" s="85"/>
      <c r="T389" s="86"/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T389" s="11" t="s">
        <v>128</v>
      </c>
      <c r="AU389" s="11" t="s">
        <v>79</v>
      </c>
    </row>
    <row r="390" s="2" customFormat="1">
      <c r="A390" s="32"/>
      <c r="B390" s="33"/>
      <c r="C390" s="34"/>
      <c r="D390" s="197" t="s">
        <v>130</v>
      </c>
      <c r="E390" s="34"/>
      <c r="F390" s="202" t="s">
        <v>492</v>
      </c>
      <c r="G390" s="34"/>
      <c r="H390" s="34"/>
      <c r="I390" s="199"/>
      <c r="J390" s="34"/>
      <c r="K390" s="34"/>
      <c r="L390" s="38"/>
      <c r="M390" s="200"/>
      <c r="N390" s="201"/>
      <c r="O390" s="85"/>
      <c r="P390" s="85"/>
      <c r="Q390" s="85"/>
      <c r="R390" s="85"/>
      <c r="S390" s="85"/>
      <c r="T390" s="86"/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T390" s="11" t="s">
        <v>130</v>
      </c>
      <c r="AU390" s="11" t="s">
        <v>79</v>
      </c>
    </row>
    <row r="391" s="2" customFormat="1">
      <c r="A391" s="32"/>
      <c r="B391" s="33"/>
      <c r="C391" s="34"/>
      <c r="D391" s="197" t="s">
        <v>132</v>
      </c>
      <c r="E391" s="34"/>
      <c r="F391" s="202" t="s">
        <v>189</v>
      </c>
      <c r="G391" s="34"/>
      <c r="H391" s="34"/>
      <c r="I391" s="199"/>
      <c r="J391" s="34"/>
      <c r="K391" s="34"/>
      <c r="L391" s="38"/>
      <c r="M391" s="200"/>
      <c r="N391" s="201"/>
      <c r="O391" s="85"/>
      <c r="P391" s="85"/>
      <c r="Q391" s="85"/>
      <c r="R391" s="85"/>
      <c r="S391" s="85"/>
      <c r="T391" s="86"/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T391" s="11" t="s">
        <v>132</v>
      </c>
      <c r="AU391" s="11" t="s">
        <v>79</v>
      </c>
    </row>
    <row r="392" s="2" customFormat="1">
      <c r="A392" s="32"/>
      <c r="B392" s="33"/>
      <c r="C392" s="184" t="s">
        <v>518</v>
      </c>
      <c r="D392" s="184" t="s">
        <v>120</v>
      </c>
      <c r="E392" s="185" t="s">
        <v>519</v>
      </c>
      <c r="F392" s="186" t="s">
        <v>520</v>
      </c>
      <c r="G392" s="187" t="s">
        <v>185</v>
      </c>
      <c r="H392" s="188">
        <v>500</v>
      </c>
      <c r="I392" s="189"/>
      <c r="J392" s="190">
        <f>ROUND(I392*H392,2)</f>
        <v>0</v>
      </c>
      <c r="K392" s="186" t="s">
        <v>124</v>
      </c>
      <c r="L392" s="38"/>
      <c r="M392" s="191" t="s">
        <v>1</v>
      </c>
      <c r="N392" s="192" t="s">
        <v>44</v>
      </c>
      <c r="O392" s="85"/>
      <c r="P392" s="193">
        <f>O392*H392</f>
        <v>0</v>
      </c>
      <c r="Q392" s="193">
        <v>0</v>
      </c>
      <c r="R392" s="193">
        <f>Q392*H392</f>
        <v>0</v>
      </c>
      <c r="S392" s="193">
        <v>0</v>
      </c>
      <c r="T392" s="194">
        <f>S392*H392</f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95" t="s">
        <v>125</v>
      </c>
      <c r="AT392" s="195" t="s">
        <v>120</v>
      </c>
      <c r="AU392" s="195" t="s">
        <v>79</v>
      </c>
      <c r="AY392" s="11" t="s">
        <v>126</v>
      </c>
      <c r="BE392" s="196">
        <f>IF(N392="základní",J392,0)</f>
        <v>0</v>
      </c>
      <c r="BF392" s="196">
        <f>IF(N392="snížená",J392,0)</f>
        <v>0</v>
      </c>
      <c r="BG392" s="196">
        <f>IF(N392="zákl. přenesená",J392,0)</f>
        <v>0</v>
      </c>
      <c r="BH392" s="196">
        <f>IF(N392="sníž. přenesená",J392,0)</f>
        <v>0</v>
      </c>
      <c r="BI392" s="196">
        <f>IF(N392="nulová",J392,0)</f>
        <v>0</v>
      </c>
      <c r="BJ392" s="11" t="s">
        <v>87</v>
      </c>
      <c r="BK392" s="196">
        <f>ROUND(I392*H392,2)</f>
        <v>0</v>
      </c>
      <c r="BL392" s="11" t="s">
        <v>125</v>
      </c>
      <c r="BM392" s="195" t="s">
        <v>521</v>
      </c>
    </row>
    <row r="393" s="2" customFormat="1">
      <c r="A393" s="32"/>
      <c r="B393" s="33"/>
      <c r="C393" s="34"/>
      <c r="D393" s="197" t="s">
        <v>128</v>
      </c>
      <c r="E393" s="34"/>
      <c r="F393" s="198" t="s">
        <v>522</v>
      </c>
      <c r="G393" s="34"/>
      <c r="H393" s="34"/>
      <c r="I393" s="199"/>
      <c r="J393" s="34"/>
      <c r="K393" s="34"/>
      <c r="L393" s="38"/>
      <c r="M393" s="200"/>
      <c r="N393" s="201"/>
      <c r="O393" s="85"/>
      <c r="P393" s="85"/>
      <c r="Q393" s="85"/>
      <c r="R393" s="85"/>
      <c r="S393" s="85"/>
      <c r="T393" s="86"/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T393" s="11" t="s">
        <v>128</v>
      </c>
      <c r="AU393" s="11" t="s">
        <v>79</v>
      </c>
    </row>
    <row r="394" s="2" customFormat="1">
      <c r="A394" s="32"/>
      <c r="B394" s="33"/>
      <c r="C394" s="34"/>
      <c r="D394" s="197" t="s">
        <v>130</v>
      </c>
      <c r="E394" s="34"/>
      <c r="F394" s="202" t="s">
        <v>492</v>
      </c>
      <c r="G394" s="34"/>
      <c r="H394" s="34"/>
      <c r="I394" s="199"/>
      <c r="J394" s="34"/>
      <c r="K394" s="34"/>
      <c r="L394" s="38"/>
      <c r="M394" s="200"/>
      <c r="N394" s="201"/>
      <c r="O394" s="85"/>
      <c r="P394" s="85"/>
      <c r="Q394" s="85"/>
      <c r="R394" s="85"/>
      <c r="S394" s="85"/>
      <c r="T394" s="86"/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T394" s="11" t="s">
        <v>130</v>
      </c>
      <c r="AU394" s="11" t="s">
        <v>79</v>
      </c>
    </row>
    <row r="395" s="2" customFormat="1">
      <c r="A395" s="32"/>
      <c r="B395" s="33"/>
      <c r="C395" s="34"/>
      <c r="D395" s="197" t="s">
        <v>132</v>
      </c>
      <c r="E395" s="34"/>
      <c r="F395" s="202" t="s">
        <v>189</v>
      </c>
      <c r="G395" s="34"/>
      <c r="H395" s="34"/>
      <c r="I395" s="199"/>
      <c r="J395" s="34"/>
      <c r="K395" s="34"/>
      <c r="L395" s="38"/>
      <c r="M395" s="200"/>
      <c r="N395" s="201"/>
      <c r="O395" s="85"/>
      <c r="P395" s="85"/>
      <c r="Q395" s="85"/>
      <c r="R395" s="85"/>
      <c r="S395" s="85"/>
      <c r="T395" s="86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T395" s="11" t="s">
        <v>132</v>
      </c>
      <c r="AU395" s="11" t="s">
        <v>79</v>
      </c>
    </row>
    <row r="396" s="2" customFormat="1">
      <c r="A396" s="32"/>
      <c r="B396" s="33"/>
      <c r="C396" s="184" t="s">
        <v>523</v>
      </c>
      <c r="D396" s="184" t="s">
        <v>120</v>
      </c>
      <c r="E396" s="185" t="s">
        <v>524</v>
      </c>
      <c r="F396" s="186" t="s">
        <v>525</v>
      </c>
      <c r="G396" s="187" t="s">
        <v>185</v>
      </c>
      <c r="H396" s="188">
        <v>500</v>
      </c>
      <c r="I396" s="189"/>
      <c r="J396" s="190">
        <f>ROUND(I396*H396,2)</f>
        <v>0</v>
      </c>
      <c r="K396" s="186" t="s">
        <v>124</v>
      </c>
      <c r="L396" s="38"/>
      <c r="M396" s="191" t="s">
        <v>1</v>
      </c>
      <c r="N396" s="192" t="s">
        <v>44</v>
      </c>
      <c r="O396" s="85"/>
      <c r="P396" s="193">
        <f>O396*H396</f>
        <v>0</v>
      </c>
      <c r="Q396" s="193">
        <v>0</v>
      </c>
      <c r="R396" s="193">
        <f>Q396*H396</f>
        <v>0</v>
      </c>
      <c r="S396" s="193">
        <v>0</v>
      </c>
      <c r="T396" s="194">
        <f>S396*H396</f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95" t="s">
        <v>125</v>
      </c>
      <c r="AT396" s="195" t="s">
        <v>120</v>
      </c>
      <c r="AU396" s="195" t="s">
        <v>79</v>
      </c>
      <c r="AY396" s="11" t="s">
        <v>126</v>
      </c>
      <c r="BE396" s="196">
        <f>IF(N396="základní",J396,0)</f>
        <v>0</v>
      </c>
      <c r="BF396" s="196">
        <f>IF(N396="snížená",J396,0)</f>
        <v>0</v>
      </c>
      <c r="BG396" s="196">
        <f>IF(N396="zákl. přenesená",J396,0)</f>
        <v>0</v>
      </c>
      <c r="BH396" s="196">
        <f>IF(N396="sníž. přenesená",J396,0)</f>
        <v>0</v>
      </c>
      <c r="BI396" s="196">
        <f>IF(N396="nulová",J396,0)</f>
        <v>0</v>
      </c>
      <c r="BJ396" s="11" t="s">
        <v>87</v>
      </c>
      <c r="BK396" s="196">
        <f>ROUND(I396*H396,2)</f>
        <v>0</v>
      </c>
      <c r="BL396" s="11" t="s">
        <v>125</v>
      </c>
      <c r="BM396" s="195" t="s">
        <v>526</v>
      </c>
    </row>
    <row r="397" s="2" customFormat="1">
      <c r="A397" s="32"/>
      <c r="B397" s="33"/>
      <c r="C397" s="34"/>
      <c r="D397" s="197" t="s">
        <v>128</v>
      </c>
      <c r="E397" s="34"/>
      <c r="F397" s="198" t="s">
        <v>527</v>
      </c>
      <c r="G397" s="34"/>
      <c r="H397" s="34"/>
      <c r="I397" s="199"/>
      <c r="J397" s="34"/>
      <c r="K397" s="34"/>
      <c r="L397" s="38"/>
      <c r="M397" s="200"/>
      <c r="N397" s="201"/>
      <c r="O397" s="85"/>
      <c r="P397" s="85"/>
      <c r="Q397" s="85"/>
      <c r="R397" s="85"/>
      <c r="S397" s="85"/>
      <c r="T397" s="86"/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T397" s="11" t="s">
        <v>128</v>
      </c>
      <c r="AU397" s="11" t="s">
        <v>79</v>
      </c>
    </row>
    <row r="398" s="2" customFormat="1">
      <c r="A398" s="32"/>
      <c r="B398" s="33"/>
      <c r="C398" s="34"/>
      <c r="D398" s="197" t="s">
        <v>130</v>
      </c>
      <c r="E398" s="34"/>
      <c r="F398" s="202" t="s">
        <v>492</v>
      </c>
      <c r="G398" s="34"/>
      <c r="H398" s="34"/>
      <c r="I398" s="199"/>
      <c r="J398" s="34"/>
      <c r="K398" s="34"/>
      <c r="L398" s="38"/>
      <c r="M398" s="200"/>
      <c r="N398" s="201"/>
      <c r="O398" s="85"/>
      <c r="P398" s="85"/>
      <c r="Q398" s="85"/>
      <c r="R398" s="85"/>
      <c r="S398" s="85"/>
      <c r="T398" s="86"/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T398" s="11" t="s">
        <v>130</v>
      </c>
      <c r="AU398" s="11" t="s">
        <v>79</v>
      </c>
    </row>
    <row r="399" s="2" customFormat="1">
      <c r="A399" s="32"/>
      <c r="B399" s="33"/>
      <c r="C399" s="34"/>
      <c r="D399" s="197" t="s">
        <v>132</v>
      </c>
      <c r="E399" s="34"/>
      <c r="F399" s="202" t="s">
        <v>189</v>
      </c>
      <c r="G399" s="34"/>
      <c r="H399" s="34"/>
      <c r="I399" s="199"/>
      <c r="J399" s="34"/>
      <c r="K399" s="34"/>
      <c r="L399" s="38"/>
      <c r="M399" s="200"/>
      <c r="N399" s="201"/>
      <c r="O399" s="85"/>
      <c r="P399" s="85"/>
      <c r="Q399" s="85"/>
      <c r="R399" s="85"/>
      <c r="S399" s="85"/>
      <c r="T399" s="86"/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T399" s="11" t="s">
        <v>132</v>
      </c>
      <c r="AU399" s="11" t="s">
        <v>79</v>
      </c>
    </row>
    <row r="400" s="2" customFormat="1" ht="44.25" customHeight="1">
      <c r="A400" s="32"/>
      <c r="B400" s="33"/>
      <c r="C400" s="184" t="s">
        <v>528</v>
      </c>
      <c r="D400" s="184" t="s">
        <v>120</v>
      </c>
      <c r="E400" s="185" t="s">
        <v>529</v>
      </c>
      <c r="F400" s="186" t="s">
        <v>530</v>
      </c>
      <c r="G400" s="187" t="s">
        <v>185</v>
      </c>
      <c r="H400" s="188">
        <v>500</v>
      </c>
      <c r="I400" s="189"/>
      <c r="J400" s="190">
        <f>ROUND(I400*H400,2)</f>
        <v>0</v>
      </c>
      <c r="K400" s="186" t="s">
        <v>124</v>
      </c>
      <c r="L400" s="38"/>
      <c r="M400" s="191" t="s">
        <v>1</v>
      </c>
      <c r="N400" s="192" t="s">
        <v>44</v>
      </c>
      <c r="O400" s="85"/>
      <c r="P400" s="193">
        <f>O400*H400</f>
        <v>0</v>
      </c>
      <c r="Q400" s="193">
        <v>0</v>
      </c>
      <c r="R400" s="193">
        <f>Q400*H400</f>
        <v>0</v>
      </c>
      <c r="S400" s="193">
        <v>0</v>
      </c>
      <c r="T400" s="194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95" t="s">
        <v>125</v>
      </c>
      <c r="AT400" s="195" t="s">
        <v>120</v>
      </c>
      <c r="AU400" s="195" t="s">
        <v>79</v>
      </c>
      <c r="AY400" s="11" t="s">
        <v>126</v>
      </c>
      <c r="BE400" s="196">
        <f>IF(N400="základní",J400,0)</f>
        <v>0</v>
      </c>
      <c r="BF400" s="196">
        <f>IF(N400="snížená",J400,0)</f>
        <v>0</v>
      </c>
      <c r="BG400" s="196">
        <f>IF(N400="zákl. přenesená",J400,0)</f>
        <v>0</v>
      </c>
      <c r="BH400" s="196">
        <f>IF(N400="sníž. přenesená",J400,0)</f>
        <v>0</v>
      </c>
      <c r="BI400" s="196">
        <f>IF(N400="nulová",J400,0)</f>
        <v>0</v>
      </c>
      <c r="BJ400" s="11" t="s">
        <v>87</v>
      </c>
      <c r="BK400" s="196">
        <f>ROUND(I400*H400,2)</f>
        <v>0</v>
      </c>
      <c r="BL400" s="11" t="s">
        <v>125</v>
      </c>
      <c r="BM400" s="195" t="s">
        <v>531</v>
      </c>
    </row>
    <row r="401" s="2" customFormat="1">
      <c r="A401" s="32"/>
      <c r="B401" s="33"/>
      <c r="C401" s="34"/>
      <c r="D401" s="197" t="s">
        <v>128</v>
      </c>
      <c r="E401" s="34"/>
      <c r="F401" s="198" t="s">
        <v>532</v>
      </c>
      <c r="G401" s="34"/>
      <c r="H401" s="34"/>
      <c r="I401" s="199"/>
      <c r="J401" s="34"/>
      <c r="K401" s="34"/>
      <c r="L401" s="38"/>
      <c r="M401" s="200"/>
      <c r="N401" s="201"/>
      <c r="O401" s="85"/>
      <c r="P401" s="85"/>
      <c r="Q401" s="85"/>
      <c r="R401" s="85"/>
      <c r="S401" s="85"/>
      <c r="T401" s="86"/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T401" s="11" t="s">
        <v>128</v>
      </c>
      <c r="AU401" s="11" t="s">
        <v>79</v>
      </c>
    </row>
    <row r="402" s="2" customFormat="1">
      <c r="A402" s="32"/>
      <c r="B402" s="33"/>
      <c r="C402" s="34"/>
      <c r="D402" s="197" t="s">
        <v>130</v>
      </c>
      <c r="E402" s="34"/>
      <c r="F402" s="202" t="s">
        <v>492</v>
      </c>
      <c r="G402" s="34"/>
      <c r="H402" s="34"/>
      <c r="I402" s="199"/>
      <c r="J402" s="34"/>
      <c r="K402" s="34"/>
      <c r="L402" s="38"/>
      <c r="M402" s="200"/>
      <c r="N402" s="201"/>
      <c r="O402" s="85"/>
      <c r="P402" s="85"/>
      <c r="Q402" s="85"/>
      <c r="R402" s="85"/>
      <c r="S402" s="85"/>
      <c r="T402" s="86"/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T402" s="11" t="s">
        <v>130</v>
      </c>
      <c r="AU402" s="11" t="s">
        <v>79</v>
      </c>
    </row>
    <row r="403" s="2" customFormat="1">
      <c r="A403" s="32"/>
      <c r="B403" s="33"/>
      <c r="C403" s="34"/>
      <c r="D403" s="197" t="s">
        <v>132</v>
      </c>
      <c r="E403" s="34"/>
      <c r="F403" s="202" t="s">
        <v>189</v>
      </c>
      <c r="G403" s="34"/>
      <c r="H403" s="34"/>
      <c r="I403" s="199"/>
      <c r="J403" s="34"/>
      <c r="K403" s="34"/>
      <c r="L403" s="38"/>
      <c r="M403" s="200"/>
      <c r="N403" s="201"/>
      <c r="O403" s="85"/>
      <c r="P403" s="85"/>
      <c r="Q403" s="85"/>
      <c r="R403" s="85"/>
      <c r="S403" s="85"/>
      <c r="T403" s="86"/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T403" s="11" t="s">
        <v>132</v>
      </c>
      <c r="AU403" s="11" t="s">
        <v>79</v>
      </c>
    </row>
    <row r="404" s="2" customFormat="1" ht="44.25" customHeight="1">
      <c r="A404" s="32"/>
      <c r="B404" s="33"/>
      <c r="C404" s="184" t="s">
        <v>533</v>
      </c>
      <c r="D404" s="184" t="s">
        <v>120</v>
      </c>
      <c r="E404" s="185" t="s">
        <v>534</v>
      </c>
      <c r="F404" s="186" t="s">
        <v>535</v>
      </c>
      <c r="G404" s="187" t="s">
        <v>185</v>
      </c>
      <c r="H404" s="188">
        <v>500</v>
      </c>
      <c r="I404" s="189"/>
      <c r="J404" s="190">
        <f>ROUND(I404*H404,2)</f>
        <v>0</v>
      </c>
      <c r="K404" s="186" t="s">
        <v>124</v>
      </c>
      <c r="L404" s="38"/>
      <c r="M404" s="191" t="s">
        <v>1</v>
      </c>
      <c r="N404" s="192" t="s">
        <v>44</v>
      </c>
      <c r="O404" s="85"/>
      <c r="P404" s="193">
        <f>O404*H404</f>
        <v>0</v>
      </c>
      <c r="Q404" s="193">
        <v>0</v>
      </c>
      <c r="R404" s="193">
        <f>Q404*H404</f>
        <v>0</v>
      </c>
      <c r="S404" s="193">
        <v>0</v>
      </c>
      <c r="T404" s="194">
        <f>S404*H404</f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95" t="s">
        <v>125</v>
      </c>
      <c r="AT404" s="195" t="s">
        <v>120</v>
      </c>
      <c r="AU404" s="195" t="s">
        <v>79</v>
      </c>
      <c r="AY404" s="11" t="s">
        <v>126</v>
      </c>
      <c r="BE404" s="196">
        <f>IF(N404="základní",J404,0)</f>
        <v>0</v>
      </c>
      <c r="BF404" s="196">
        <f>IF(N404="snížená",J404,0)</f>
        <v>0</v>
      </c>
      <c r="BG404" s="196">
        <f>IF(N404="zákl. přenesená",J404,0)</f>
        <v>0</v>
      </c>
      <c r="BH404" s="196">
        <f>IF(N404="sníž. přenesená",J404,0)</f>
        <v>0</v>
      </c>
      <c r="BI404" s="196">
        <f>IF(N404="nulová",J404,0)</f>
        <v>0</v>
      </c>
      <c r="BJ404" s="11" t="s">
        <v>87</v>
      </c>
      <c r="BK404" s="196">
        <f>ROUND(I404*H404,2)</f>
        <v>0</v>
      </c>
      <c r="BL404" s="11" t="s">
        <v>125</v>
      </c>
      <c r="BM404" s="195" t="s">
        <v>536</v>
      </c>
    </row>
    <row r="405" s="2" customFormat="1">
      <c r="A405" s="32"/>
      <c r="B405" s="33"/>
      <c r="C405" s="34"/>
      <c r="D405" s="197" t="s">
        <v>128</v>
      </c>
      <c r="E405" s="34"/>
      <c r="F405" s="198" t="s">
        <v>537</v>
      </c>
      <c r="G405" s="34"/>
      <c r="H405" s="34"/>
      <c r="I405" s="199"/>
      <c r="J405" s="34"/>
      <c r="K405" s="34"/>
      <c r="L405" s="38"/>
      <c r="M405" s="200"/>
      <c r="N405" s="201"/>
      <c r="O405" s="85"/>
      <c r="P405" s="85"/>
      <c r="Q405" s="85"/>
      <c r="R405" s="85"/>
      <c r="S405" s="85"/>
      <c r="T405" s="86"/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T405" s="11" t="s">
        <v>128</v>
      </c>
      <c r="AU405" s="11" t="s">
        <v>79</v>
      </c>
    </row>
    <row r="406" s="2" customFormat="1">
      <c r="A406" s="32"/>
      <c r="B406" s="33"/>
      <c r="C406" s="34"/>
      <c r="D406" s="197" t="s">
        <v>130</v>
      </c>
      <c r="E406" s="34"/>
      <c r="F406" s="202" t="s">
        <v>492</v>
      </c>
      <c r="G406" s="34"/>
      <c r="H406" s="34"/>
      <c r="I406" s="199"/>
      <c r="J406" s="34"/>
      <c r="K406" s="34"/>
      <c r="L406" s="38"/>
      <c r="M406" s="200"/>
      <c r="N406" s="201"/>
      <c r="O406" s="85"/>
      <c r="P406" s="85"/>
      <c r="Q406" s="85"/>
      <c r="R406" s="85"/>
      <c r="S406" s="85"/>
      <c r="T406" s="86"/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T406" s="11" t="s">
        <v>130</v>
      </c>
      <c r="AU406" s="11" t="s">
        <v>79</v>
      </c>
    </row>
    <row r="407" s="2" customFormat="1">
      <c r="A407" s="32"/>
      <c r="B407" s="33"/>
      <c r="C407" s="34"/>
      <c r="D407" s="197" t="s">
        <v>132</v>
      </c>
      <c r="E407" s="34"/>
      <c r="F407" s="202" t="s">
        <v>189</v>
      </c>
      <c r="G407" s="34"/>
      <c r="H407" s="34"/>
      <c r="I407" s="199"/>
      <c r="J407" s="34"/>
      <c r="K407" s="34"/>
      <c r="L407" s="38"/>
      <c r="M407" s="200"/>
      <c r="N407" s="201"/>
      <c r="O407" s="85"/>
      <c r="P407" s="85"/>
      <c r="Q407" s="85"/>
      <c r="R407" s="85"/>
      <c r="S407" s="85"/>
      <c r="T407" s="86"/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T407" s="11" t="s">
        <v>132</v>
      </c>
      <c r="AU407" s="11" t="s">
        <v>79</v>
      </c>
    </row>
    <row r="408" s="2" customFormat="1" ht="44.25" customHeight="1">
      <c r="A408" s="32"/>
      <c r="B408" s="33"/>
      <c r="C408" s="184" t="s">
        <v>538</v>
      </c>
      <c r="D408" s="184" t="s">
        <v>120</v>
      </c>
      <c r="E408" s="185" t="s">
        <v>539</v>
      </c>
      <c r="F408" s="186" t="s">
        <v>540</v>
      </c>
      <c r="G408" s="187" t="s">
        <v>185</v>
      </c>
      <c r="H408" s="188">
        <v>500</v>
      </c>
      <c r="I408" s="189"/>
      <c r="J408" s="190">
        <f>ROUND(I408*H408,2)</f>
        <v>0</v>
      </c>
      <c r="K408" s="186" t="s">
        <v>124</v>
      </c>
      <c r="L408" s="38"/>
      <c r="M408" s="191" t="s">
        <v>1</v>
      </c>
      <c r="N408" s="192" t="s">
        <v>44</v>
      </c>
      <c r="O408" s="85"/>
      <c r="P408" s="193">
        <f>O408*H408</f>
        <v>0</v>
      </c>
      <c r="Q408" s="193">
        <v>0</v>
      </c>
      <c r="R408" s="193">
        <f>Q408*H408</f>
        <v>0</v>
      </c>
      <c r="S408" s="193">
        <v>0</v>
      </c>
      <c r="T408" s="194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95" t="s">
        <v>125</v>
      </c>
      <c r="AT408" s="195" t="s">
        <v>120</v>
      </c>
      <c r="AU408" s="195" t="s">
        <v>79</v>
      </c>
      <c r="AY408" s="11" t="s">
        <v>126</v>
      </c>
      <c r="BE408" s="196">
        <f>IF(N408="základní",J408,0)</f>
        <v>0</v>
      </c>
      <c r="BF408" s="196">
        <f>IF(N408="snížená",J408,0)</f>
        <v>0</v>
      </c>
      <c r="BG408" s="196">
        <f>IF(N408="zákl. přenesená",J408,0)</f>
        <v>0</v>
      </c>
      <c r="BH408" s="196">
        <f>IF(N408="sníž. přenesená",J408,0)</f>
        <v>0</v>
      </c>
      <c r="BI408" s="196">
        <f>IF(N408="nulová",J408,0)</f>
        <v>0</v>
      </c>
      <c r="BJ408" s="11" t="s">
        <v>87</v>
      </c>
      <c r="BK408" s="196">
        <f>ROUND(I408*H408,2)</f>
        <v>0</v>
      </c>
      <c r="BL408" s="11" t="s">
        <v>125</v>
      </c>
      <c r="BM408" s="195" t="s">
        <v>541</v>
      </c>
    </row>
    <row r="409" s="2" customFormat="1">
      <c r="A409" s="32"/>
      <c r="B409" s="33"/>
      <c r="C409" s="34"/>
      <c r="D409" s="197" t="s">
        <v>128</v>
      </c>
      <c r="E409" s="34"/>
      <c r="F409" s="198" t="s">
        <v>542</v>
      </c>
      <c r="G409" s="34"/>
      <c r="H409" s="34"/>
      <c r="I409" s="199"/>
      <c r="J409" s="34"/>
      <c r="K409" s="34"/>
      <c r="L409" s="38"/>
      <c r="M409" s="200"/>
      <c r="N409" s="201"/>
      <c r="O409" s="85"/>
      <c r="P409" s="85"/>
      <c r="Q409" s="85"/>
      <c r="R409" s="85"/>
      <c r="S409" s="85"/>
      <c r="T409" s="86"/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T409" s="11" t="s">
        <v>128</v>
      </c>
      <c r="AU409" s="11" t="s">
        <v>79</v>
      </c>
    </row>
    <row r="410" s="2" customFormat="1">
      <c r="A410" s="32"/>
      <c r="B410" s="33"/>
      <c r="C410" s="34"/>
      <c r="D410" s="197" t="s">
        <v>130</v>
      </c>
      <c r="E410" s="34"/>
      <c r="F410" s="202" t="s">
        <v>492</v>
      </c>
      <c r="G410" s="34"/>
      <c r="H410" s="34"/>
      <c r="I410" s="199"/>
      <c r="J410" s="34"/>
      <c r="K410" s="34"/>
      <c r="L410" s="38"/>
      <c r="M410" s="200"/>
      <c r="N410" s="201"/>
      <c r="O410" s="85"/>
      <c r="P410" s="85"/>
      <c r="Q410" s="85"/>
      <c r="R410" s="85"/>
      <c r="S410" s="85"/>
      <c r="T410" s="86"/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T410" s="11" t="s">
        <v>130</v>
      </c>
      <c r="AU410" s="11" t="s">
        <v>79</v>
      </c>
    </row>
    <row r="411" s="2" customFormat="1">
      <c r="A411" s="32"/>
      <c r="B411" s="33"/>
      <c r="C411" s="34"/>
      <c r="D411" s="197" t="s">
        <v>132</v>
      </c>
      <c r="E411" s="34"/>
      <c r="F411" s="202" t="s">
        <v>189</v>
      </c>
      <c r="G411" s="34"/>
      <c r="H411" s="34"/>
      <c r="I411" s="199"/>
      <c r="J411" s="34"/>
      <c r="K411" s="34"/>
      <c r="L411" s="38"/>
      <c r="M411" s="200"/>
      <c r="N411" s="201"/>
      <c r="O411" s="85"/>
      <c r="P411" s="85"/>
      <c r="Q411" s="85"/>
      <c r="R411" s="85"/>
      <c r="S411" s="85"/>
      <c r="T411" s="86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T411" s="11" t="s">
        <v>132</v>
      </c>
      <c r="AU411" s="11" t="s">
        <v>79</v>
      </c>
    </row>
    <row r="412" s="2" customFormat="1" ht="44.25" customHeight="1">
      <c r="A412" s="32"/>
      <c r="B412" s="33"/>
      <c r="C412" s="184" t="s">
        <v>543</v>
      </c>
      <c r="D412" s="184" t="s">
        <v>120</v>
      </c>
      <c r="E412" s="185" t="s">
        <v>544</v>
      </c>
      <c r="F412" s="186" t="s">
        <v>545</v>
      </c>
      <c r="G412" s="187" t="s">
        <v>185</v>
      </c>
      <c r="H412" s="188">
        <v>500</v>
      </c>
      <c r="I412" s="189"/>
      <c r="J412" s="190">
        <f>ROUND(I412*H412,2)</f>
        <v>0</v>
      </c>
      <c r="K412" s="186" t="s">
        <v>124</v>
      </c>
      <c r="L412" s="38"/>
      <c r="M412" s="191" t="s">
        <v>1</v>
      </c>
      <c r="N412" s="192" t="s">
        <v>44</v>
      </c>
      <c r="O412" s="85"/>
      <c r="P412" s="193">
        <f>O412*H412</f>
        <v>0</v>
      </c>
      <c r="Q412" s="193">
        <v>0</v>
      </c>
      <c r="R412" s="193">
        <f>Q412*H412</f>
        <v>0</v>
      </c>
      <c r="S412" s="193">
        <v>0</v>
      </c>
      <c r="T412" s="194">
        <f>S412*H412</f>
        <v>0</v>
      </c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195" t="s">
        <v>125</v>
      </c>
      <c r="AT412" s="195" t="s">
        <v>120</v>
      </c>
      <c r="AU412" s="195" t="s">
        <v>79</v>
      </c>
      <c r="AY412" s="11" t="s">
        <v>126</v>
      </c>
      <c r="BE412" s="196">
        <f>IF(N412="základní",J412,0)</f>
        <v>0</v>
      </c>
      <c r="BF412" s="196">
        <f>IF(N412="snížená",J412,0)</f>
        <v>0</v>
      </c>
      <c r="BG412" s="196">
        <f>IF(N412="zákl. přenesená",J412,0)</f>
        <v>0</v>
      </c>
      <c r="BH412" s="196">
        <f>IF(N412="sníž. přenesená",J412,0)</f>
        <v>0</v>
      </c>
      <c r="BI412" s="196">
        <f>IF(N412="nulová",J412,0)</f>
        <v>0</v>
      </c>
      <c r="BJ412" s="11" t="s">
        <v>87</v>
      </c>
      <c r="BK412" s="196">
        <f>ROUND(I412*H412,2)</f>
        <v>0</v>
      </c>
      <c r="BL412" s="11" t="s">
        <v>125</v>
      </c>
      <c r="BM412" s="195" t="s">
        <v>546</v>
      </c>
    </row>
    <row r="413" s="2" customFormat="1">
      <c r="A413" s="32"/>
      <c r="B413" s="33"/>
      <c r="C413" s="34"/>
      <c r="D413" s="197" t="s">
        <v>128</v>
      </c>
      <c r="E413" s="34"/>
      <c r="F413" s="198" t="s">
        <v>547</v>
      </c>
      <c r="G413" s="34"/>
      <c r="H413" s="34"/>
      <c r="I413" s="199"/>
      <c r="J413" s="34"/>
      <c r="K413" s="34"/>
      <c r="L413" s="38"/>
      <c r="M413" s="200"/>
      <c r="N413" s="201"/>
      <c r="O413" s="85"/>
      <c r="P413" s="85"/>
      <c r="Q413" s="85"/>
      <c r="R413" s="85"/>
      <c r="S413" s="85"/>
      <c r="T413" s="86"/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T413" s="11" t="s">
        <v>128</v>
      </c>
      <c r="AU413" s="11" t="s">
        <v>79</v>
      </c>
    </row>
    <row r="414" s="2" customFormat="1">
      <c r="A414" s="32"/>
      <c r="B414" s="33"/>
      <c r="C414" s="34"/>
      <c r="D414" s="197" t="s">
        <v>130</v>
      </c>
      <c r="E414" s="34"/>
      <c r="F414" s="202" t="s">
        <v>492</v>
      </c>
      <c r="G414" s="34"/>
      <c r="H414" s="34"/>
      <c r="I414" s="199"/>
      <c r="J414" s="34"/>
      <c r="K414" s="34"/>
      <c r="L414" s="38"/>
      <c r="M414" s="200"/>
      <c r="N414" s="201"/>
      <c r="O414" s="85"/>
      <c r="P414" s="85"/>
      <c r="Q414" s="85"/>
      <c r="R414" s="85"/>
      <c r="S414" s="85"/>
      <c r="T414" s="86"/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T414" s="11" t="s">
        <v>130</v>
      </c>
      <c r="AU414" s="11" t="s">
        <v>79</v>
      </c>
    </row>
    <row r="415" s="2" customFormat="1">
      <c r="A415" s="32"/>
      <c r="B415" s="33"/>
      <c r="C415" s="34"/>
      <c r="D415" s="197" t="s">
        <v>132</v>
      </c>
      <c r="E415" s="34"/>
      <c r="F415" s="202" t="s">
        <v>189</v>
      </c>
      <c r="G415" s="34"/>
      <c r="H415" s="34"/>
      <c r="I415" s="199"/>
      <c r="J415" s="34"/>
      <c r="K415" s="34"/>
      <c r="L415" s="38"/>
      <c r="M415" s="200"/>
      <c r="N415" s="201"/>
      <c r="O415" s="85"/>
      <c r="P415" s="85"/>
      <c r="Q415" s="85"/>
      <c r="R415" s="85"/>
      <c r="S415" s="85"/>
      <c r="T415" s="86"/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T415" s="11" t="s">
        <v>132</v>
      </c>
      <c r="AU415" s="11" t="s">
        <v>79</v>
      </c>
    </row>
    <row r="416" s="2" customFormat="1">
      <c r="A416" s="32"/>
      <c r="B416" s="33"/>
      <c r="C416" s="184" t="s">
        <v>548</v>
      </c>
      <c r="D416" s="184" t="s">
        <v>120</v>
      </c>
      <c r="E416" s="185" t="s">
        <v>549</v>
      </c>
      <c r="F416" s="186" t="s">
        <v>550</v>
      </c>
      <c r="G416" s="187" t="s">
        <v>185</v>
      </c>
      <c r="H416" s="188">
        <v>100</v>
      </c>
      <c r="I416" s="189"/>
      <c r="J416" s="190">
        <f>ROUND(I416*H416,2)</f>
        <v>0</v>
      </c>
      <c r="K416" s="186" t="s">
        <v>124</v>
      </c>
      <c r="L416" s="38"/>
      <c r="M416" s="191" t="s">
        <v>1</v>
      </c>
      <c r="N416" s="192" t="s">
        <v>44</v>
      </c>
      <c r="O416" s="85"/>
      <c r="P416" s="193">
        <f>O416*H416</f>
        <v>0</v>
      </c>
      <c r="Q416" s="193">
        <v>0</v>
      </c>
      <c r="R416" s="193">
        <f>Q416*H416</f>
        <v>0</v>
      </c>
      <c r="S416" s="193">
        <v>0</v>
      </c>
      <c r="T416" s="194">
        <f>S416*H416</f>
        <v>0</v>
      </c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R416" s="195" t="s">
        <v>125</v>
      </c>
      <c r="AT416" s="195" t="s">
        <v>120</v>
      </c>
      <c r="AU416" s="195" t="s">
        <v>79</v>
      </c>
      <c r="AY416" s="11" t="s">
        <v>126</v>
      </c>
      <c r="BE416" s="196">
        <f>IF(N416="základní",J416,0)</f>
        <v>0</v>
      </c>
      <c r="BF416" s="196">
        <f>IF(N416="snížená",J416,0)</f>
        <v>0</v>
      </c>
      <c r="BG416" s="196">
        <f>IF(N416="zákl. přenesená",J416,0)</f>
        <v>0</v>
      </c>
      <c r="BH416" s="196">
        <f>IF(N416="sníž. přenesená",J416,0)</f>
        <v>0</v>
      </c>
      <c r="BI416" s="196">
        <f>IF(N416="nulová",J416,0)</f>
        <v>0</v>
      </c>
      <c r="BJ416" s="11" t="s">
        <v>87</v>
      </c>
      <c r="BK416" s="196">
        <f>ROUND(I416*H416,2)</f>
        <v>0</v>
      </c>
      <c r="BL416" s="11" t="s">
        <v>125</v>
      </c>
      <c r="BM416" s="195" t="s">
        <v>551</v>
      </c>
    </row>
    <row r="417" s="2" customFormat="1">
      <c r="A417" s="32"/>
      <c r="B417" s="33"/>
      <c r="C417" s="34"/>
      <c r="D417" s="197" t="s">
        <v>128</v>
      </c>
      <c r="E417" s="34"/>
      <c r="F417" s="198" t="s">
        <v>552</v>
      </c>
      <c r="G417" s="34"/>
      <c r="H417" s="34"/>
      <c r="I417" s="199"/>
      <c r="J417" s="34"/>
      <c r="K417" s="34"/>
      <c r="L417" s="38"/>
      <c r="M417" s="200"/>
      <c r="N417" s="201"/>
      <c r="O417" s="85"/>
      <c r="P417" s="85"/>
      <c r="Q417" s="85"/>
      <c r="R417" s="85"/>
      <c r="S417" s="85"/>
      <c r="T417" s="86"/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T417" s="11" t="s">
        <v>128</v>
      </c>
      <c r="AU417" s="11" t="s">
        <v>79</v>
      </c>
    </row>
    <row r="418" s="2" customFormat="1">
      <c r="A418" s="32"/>
      <c r="B418" s="33"/>
      <c r="C418" s="34"/>
      <c r="D418" s="197" t="s">
        <v>130</v>
      </c>
      <c r="E418" s="34"/>
      <c r="F418" s="202" t="s">
        <v>553</v>
      </c>
      <c r="G418" s="34"/>
      <c r="H418" s="34"/>
      <c r="I418" s="199"/>
      <c r="J418" s="34"/>
      <c r="K418" s="34"/>
      <c r="L418" s="38"/>
      <c r="M418" s="200"/>
      <c r="N418" s="201"/>
      <c r="O418" s="85"/>
      <c r="P418" s="85"/>
      <c r="Q418" s="85"/>
      <c r="R418" s="85"/>
      <c r="S418" s="85"/>
      <c r="T418" s="86"/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T418" s="11" t="s">
        <v>130</v>
      </c>
      <c r="AU418" s="11" t="s">
        <v>79</v>
      </c>
    </row>
    <row r="419" s="2" customFormat="1">
      <c r="A419" s="32"/>
      <c r="B419" s="33"/>
      <c r="C419" s="34"/>
      <c r="D419" s="197" t="s">
        <v>132</v>
      </c>
      <c r="E419" s="34"/>
      <c r="F419" s="202" t="s">
        <v>554</v>
      </c>
      <c r="G419" s="34"/>
      <c r="H419" s="34"/>
      <c r="I419" s="199"/>
      <c r="J419" s="34"/>
      <c r="K419" s="34"/>
      <c r="L419" s="38"/>
      <c r="M419" s="200"/>
      <c r="N419" s="201"/>
      <c r="O419" s="85"/>
      <c r="P419" s="85"/>
      <c r="Q419" s="85"/>
      <c r="R419" s="85"/>
      <c r="S419" s="85"/>
      <c r="T419" s="86"/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T419" s="11" t="s">
        <v>132</v>
      </c>
      <c r="AU419" s="11" t="s">
        <v>79</v>
      </c>
    </row>
    <row r="420" s="2" customFormat="1">
      <c r="A420" s="32"/>
      <c r="B420" s="33"/>
      <c r="C420" s="184" t="s">
        <v>555</v>
      </c>
      <c r="D420" s="184" t="s">
        <v>120</v>
      </c>
      <c r="E420" s="185" t="s">
        <v>556</v>
      </c>
      <c r="F420" s="186" t="s">
        <v>557</v>
      </c>
      <c r="G420" s="187" t="s">
        <v>185</v>
      </c>
      <c r="H420" s="188">
        <v>100</v>
      </c>
      <c r="I420" s="189"/>
      <c r="J420" s="190">
        <f>ROUND(I420*H420,2)</f>
        <v>0</v>
      </c>
      <c r="K420" s="186" t="s">
        <v>124</v>
      </c>
      <c r="L420" s="38"/>
      <c r="M420" s="191" t="s">
        <v>1</v>
      </c>
      <c r="N420" s="192" t="s">
        <v>44</v>
      </c>
      <c r="O420" s="85"/>
      <c r="P420" s="193">
        <f>O420*H420</f>
        <v>0</v>
      </c>
      <c r="Q420" s="193">
        <v>0</v>
      </c>
      <c r="R420" s="193">
        <f>Q420*H420</f>
        <v>0</v>
      </c>
      <c r="S420" s="193">
        <v>0</v>
      </c>
      <c r="T420" s="194">
        <f>S420*H420</f>
        <v>0</v>
      </c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R420" s="195" t="s">
        <v>125</v>
      </c>
      <c r="AT420" s="195" t="s">
        <v>120</v>
      </c>
      <c r="AU420" s="195" t="s">
        <v>79</v>
      </c>
      <c r="AY420" s="11" t="s">
        <v>126</v>
      </c>
      <c r="BE420" s="196">
        <f>IF(N420="základní",J420,0)</f>
        <v>0</v>
      </c>
      <c r="BF420" s="196">
        <f>IF(N420="snížená",J420,0)</f>
        <v>0</v>
      </c>
      <c r="BG420" s="196">
        <f>IF(N420="zákl. přenesená",J420,0)</f>
        <v>0</v>
      </c>
      <c r="BH420" s="196">
        <f>IF(N420="sníž. přenesená",J420,0)</f>
        <v>0</v>
      </c>
      <c r="BI420" s="196">
        <f>IF(N420="nulová",J420,0)</f>
        <v>0</v>
      </c>
      <c r="BJ420" s="11" t="s">
        <v>87</v>
      </c>
      <c r="BK420" s="196">
        <f>ROUND(I420*H420,2)</f>
        <v>0</v>
      </c>
      <c r="BL420" s="11" t="s">
        <v>125</v>
      </c>
      <c r="BM420" s="195" t="s">
        <v>558</v>
      </c>
    </row>
    <row r="421" s="2" customFormat="1">
      <c r="A421" s="32"/>
      <c r="B421" s="33"/>
      <c r="C421" s="34"/>
      <c r="D421" s="197" t="s">
        <v>128</v>
      </c>
      <c r="E421" s="34"/>
      <c r="F421" s="198" t="s">
        <v>559</v>
      </c>
      <c r="G421" s="34"/>
      <c r="H421" s="34"/>
      <c r="I421" s="199"/>
      <c r="J421" s="34"/>
      <c r="K421" s="34"/>
      <c r="L421" s="38"/>
      <c r="M421" s="200"/>
      <c r="N421" s="201"/>
      <c r="O421" s="85"/>
      <c r="P421" s="85"/>
      <c r="Q421" s="85"/>
      <c r="R421" s="85"/>
      <c r="S421" s="85"/>
      <c r="T421" s="86"/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T421" s="11" t="s">
        <v>128</v>
      </c>
      <c r="AU421" s="11" t="s">
        <v>79</v>
      </c>
    </row>
    <row r="422" s="2" customFormat="1">
      <c r="A422" s="32"/>
      <c r="B422" s="33"/>
      <c r="C422" s="34"/>
      <c r="D422" s="197" t="s">
        <v>130</v>
      </c>
      <c r="E422" s="34"/>
      <c r="F422" s="202" t="s">
        <v>553</v>
      </c>
      <c r="G422" s="34"/>
      <c r="H422" s="34"/>
      <c r="I422" s="199"/>
      <c r="J422" s="34"/>
      <c r="K422" s="34"/>
      <c r="L422" s="38"/>
      <c r="M422" s="200"/>
      <c r="N422" s="201"/>
      <c r="O422" s="85"/>
      <c r="P422" s="85"/>
      <c r="Q422" s="85"/>
      <c r="R422" s="85"/>
      <c r="S422" s="85"/>
      <c r="T422" s="86"/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T422" s="11" t="s">
        <v>130</v>
      </c>
      <c r="AU422" s="11" t="s">
        <v>79</v>
      </c>
    </row>
    <row r="423" s="2" customFormat="1">
      <c r="A423" s="32"/>
      <c r="B423" s="33"/>
      <c r="C423" s="34"/>
      <c r="D423" s="197" t="s">
        <v>132</v>
      </c>
      <c r="E423" s="34"/>
      <c r="F423" s="202" t="s">
        <v>554</v>
      </c>
      <c r="G423" s="34"/>
      <c r="H423" s="34"/>
      <c r="I423" s="199"/>
      <c r="J423" s="34"/>
      <c r="K423" s="34"/>
      <c r="L423" s="38"/>
      <c r="M423" s="200"/>
      <c r="N423" s="201"/>
      <c r="O423" s="85"/>
      <c r="P423" s="85"/>
      <c r="Q423" s="85"/>
      <c r="R423" s="85"/>
      <c r="S423" s="85"/>
      <c r="T423" s="86"/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T423" s="11" t="s">
        <v>132</v>
      </c>
      <c r="AU423" s="11" t="s">
        <v>79</v>
      </c>
    </row>
    <row r="424" s="2" customFormat="1">
      <c r="A424" s="32"/>
      <c r="B424" s="33"/>
      <c r="C424" s="184" t="s">
        <v>560</v>
      </c>
      <c r="D424" s="184" t="s">
        <v>120</v>
      </c>
      <c r="E424" s="185" t="s">
        <v>561</v>
      </c>
      <c r="F424" s="186" t="s">
        <v>562</v>
      </c>
      <c r="G424" s="187" t="s">
        <v>185</v>
      </c>
      <c r="H424" s="188">
        <v>100</v>
      </c>
      <c r="I424" s="189"/>
      <c r="J424" s="190">
        <f>ROUND(I424*H424,2)</f>
        <v>0</v>
      </c>
      <c r="K424" s="186" t="s">
        <v>124</v>
      </c>
      <c r="L424" s="38"/>
      <c r="M424" s="191" t="s">
        <v>1</v>
      </c>
      <c r="N424" s="192" t="s">
        <v>44</v>
      </c>
      <c r="O424" s="85"/>
      <c r="P424" s="193">
        <f>O424*H424</f>
        <v>0</v>
      </c>
      <c r="Q424" s="193">
        <v>0</v>
      </c>
      <c r="R424" s="193">
        <f>Q424*H424</f>
        <v>0</v>
      </c>
      <c r="S424" s="193">
        <v>0</v>
      </c>
      <c r="T424" s="194">
        <f>S424*H424</f>
        <v>0</v>
      </c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195" t="s">
        <v>125</v>
      </c>
      <c r="AT424" s="195" t="s">
        <v>120</v>
      </c>
      <c r="AU424" s="195" t="s">
        <v>79</v>
      </c>
      <c r="AY424" s="11" t="s">
        <v>126</v>
      </c>
      <c r="BE424" s="196">
        <f>IF(N424="základní",J424,0)</f>
        <v>0</v>
      </c>
      <c r="BF424" s="196">
        <f>IF(N424="snížená",J424,0)</f>
        <v>0</v>
      </c>
      <c r="BG424" s="196">
        <f>IF(N424="zákl. přenesená",J424,0)</f>
        <v>0</v>
      </c>
      <c r="BH424" s="196">
        <f>IF(N424="sníž. přenesená",J424,0)</f>
        <v>0</v>
      </c>
      <c r="BI424" s="196">
        <f>IF(N424="nulová",J424,0)</f>
        <v>0</v>
      </c>
      <c r="BJ424" s="11" t="s">
        <v>87</v>
      </c>
      <c r="BK424" s="196">
        <f>ROUND(I424*H424,2)</f>
        <v>0</v>
      </c>
      <c r="BL424" s="11" t="s">
        <v>125</v>
      </c>
      <c r="BM424" s="195" t="s">
        <v>563</v>
      </c>
    </row>
    <row r="425" s="2" customFormat="1">
      <c r="A425" s="32"/>
      <c r="B425" s="33"/>
      <c r="C425" s="34"/>
      <c r="D425" s="197" t="s">
        <v>128</v>
      </c>
      <c r="E425" s="34"/>
      <c r="F425" s="198" t="s">
        <v>564</v>
      </c>
      <c r="G425" s="34"/>
      <c r="H425" s="34"/>
      <c r="I425" s="199"/>
      <c r="J425" s="34"/>
      <c r="K425" s="34"/>
      <c r="L425" s="38"/>
      <c r="M425" s="200"/>
      <c r="N425" s="201"/>
      <c r="O425" s="85"/>
      <c r="P425" s="85"/>
      <c r="Q425" s="85"/>
      <c r="R425" s="85"/>
      <c r="S425" s="85"/>
      <c r="T425" s="86"/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T425" s="11" t="s">
        <v>128</v>
      </c>
      <c r="AU425" s="11" t="s">
        <v>79</v>
      </c>
    </row>
    <row r="426" s="2" customFormat="1">
      <c r="A426" s="32"/>
      <c r="B426" s="33"/>
      <c r="C426" s="34"/>
      <c r="D426" s="197" t="s">
        <v>130</v>
      </c>
      <c r="E426" s="34"/>
      <c r="F426" s="202" t="s">
        <v>553</v>
      </c>
      <c r="G426" s="34"/>
      <c r="H426" s="34"/>
      <c r="I426" s="199"/>
      <c r="J426" s="34"/>
      <c r="K426" s="34"/>
      <c r="L426" s="38"/>
      <c r="M426" s="200"/>
      <c r="N426" s="201"/>
      <c r="O426" s="85"/>
      <c r="P426" s="85"/>
      <c r="Q426" s="85"/>
      <c r="R426" s="85"/>
      <c r="S426" s="85"/>
      <c r="T426" s="86"/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T426" s="11" t="s">
        <v>130</v>
      </c>
      <c r="AU426" s="11" t="s">
        <v>79</v>
      </c>
    </row>
    <row r="427" s="2" customFormat="1">
      <c r="A427" s="32"/>
      <c r="B427" s="33"/>
      <c r="C427" s="34"/>
      <c r="D427" s="197" t="s">
        <v>132</v>
      </c>
      <c r="E427" s="34"/>
      <c r="F427" s="202" t="s">
        <v>554</v>
      </c>
      <c r="G427" s="34"/>
      <c r="H427" s="34"/>
      <c r="I427" s="199"/>
      <c r="J427" s="34"/>
      <c r="K427" s="34"/>
      <c r="L427" s="38"/>
      <c r="M427" s="200"/>
      <c r="N427" s="201"/>
      <c r="O427" s="85"/>
      <c r="P427" s="85"/>
      <c r="Q427" s="85"/>
      <c r="R427" s="85"/>
      <c r="S427" s="85"/>
      <c r="T427" s="86"/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T427" s="11" t="s">
        <v>132</v>
      </c>
      <c r="AU427" s="11" t="s">
        <v>79</v>
      </c>
    </row>
    <row r="428" s="2" customFormat="1">
      <c r="A428" s="32"/>
      <c r="B428" s="33"/>
      <c r="C428" s="184" t="s">
        <v>565</v>
      </c>
      <c r="D428" s="184" t="s">
        <v>120</v>
      </c>
      <c r="E428" s="185" t="s">
        <v>566</v>
      </c>
      <c r="F428" s="186" t="s">
        <v>567</v>
      </c>
      <c r="G428" s="187" t="s">
        <v>185</v>
      </c>
      <c r="H428" s="188">
        <v>100</v>
      </c>
      <c r="I428" s="189"/>
      <c r="J428" s="190">
        <f>ROUND(I428*H428,2)</f>
        <v>0</v>
      </c>
      <c r="K428" s="186" t="s">
        <v>124</v>
      </c>
      <c r="L428" s="38"/>
      <c r="M428" s="191" t="s">
        <v>1</v>
      </c>
      <c r="N428" s="192" t="s">
        <v>44</v>
      </c>
      <c r="O428" s="85"/>
      <c r="P428" s="193">
        <f>O428*H428</f>
        <v>0</v>
      </c>
      <c r="Q428" s="193">
        <v>0</v>
      </c>
      <c r="R428" s="193">
        <f>Q428*H428</f>
        <v>0</v>
      </c>
      <c r="S428" s="193">
        <v>0</v>
      </c>
      <c r="T428" s="194">
        <f>S428*H428</f>
        <v>0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95" t="s">
        <v>125</v>
      </c>
      <c r="AT428" s="195" t="s">
        <v>120</v>
      </c>
      <c r="AU428" s="195" t="s">
        <v>79</v>
      </c>
      <c r="AY428" s="11" t="s">
        <v>126</v>
      </c>
      <c r="BE428" s="196">
        <f>IF(N428="základní",J428,0)</f>
        <v>0</v>
      </c>
      <c r="BF428" s="196">
        <f>IF(N428="snížená",J428,0)</f>
        <v>0</v>
      </c>
      <c r="BG428" s="196">
        <f>IF(N428="zákl. přenesená",J428,0)</f>
        <v>0</v>
      </c>
      <c r="BH428" s="196">
        <f>IF(N428="sníž. přenesená",J428,0)</f>
        <v>0</v>
      </c>
      <c r="BI428" s="196">
        <f>IF(N428="nulová",J428,0)</f>
        <v>0</v>
      </c>
      <c r="BJ428" s="11" t="s">
        <v>87</v>
      </c>
      <c r="BK428" s="196">
        <f>ROUND(I428*H428,2)</f>
        <v>0</v>
      </c>
      <c r="BL428" s="11" t="s">
        <v>125</v>
      </c>
      <c r="BM428" s="195" t="s">
        <v>568</v>
      </c>
    </row>
    <row r="429" s="2" customFormat="1">
      <c r="A429" s="32"/>
      <c r="B429" s="33"/>
      <c r="C429" s="34"/>
      <c r="D429" s="197" t="s">
        <v>128</v>
      </c>
      <c r="E429" s="34"/>
      <c r="F429" s="198" t="s">
        <v>569</v>
      </c>
      <c r="G429" s="34"/>
      <c r="H429" s="34"/>
      <c r="I429" s="199"/>
      <c r="J429" s="34"/>
      <c r="K429" s="34"/>
      <c r="L429" s="38"/>
      <c r="M429" s="200"/>
      <c r="N429" s="201"/>
      <c r="O429" s="85"/>
      <c r="P429" s="85"/>
      <c r="Q429" s="85"/>
      <c r="R429" s="85"/>
      <c r="S429" s="85"/>
      <c r="T429" s="86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T429" s="11" t="s">
        <v>128</v>
      </c>
      <c r="AU429" s="11" t="s">
        <v>79</v>
      </c>
    </row>
    <row r="430" s="2" customFormat="1">
      <c r="A430" s="32"/>
      <c r="B430" s="33"/>
      <c r="C430" s="34"/>
      <c r="D430" s="197" t="s">
        <v>130</v>
      </c>
      <c r="E430" s="34"/>
      <c r="F430" s="202" t="s">
        <v>553</v>
      </c>
      <c r="G430" s="34"/>
      <c r="H430" s="34"/>
      <c r="I430" s="199"/>
      <c r="J430" s="34"/>
      <c r="K430" s="34"/>
      <c r="L430" s="38"/>
      <c r="M430" s="200"/>
      <c r="N430" s="201"/>
      <c r="O430" s="85"/>
      <c r="P430" s="85"/>
      <c r="Q430" s="85"/>
      <c r="R430" s="85"/>
      <c r="S430" s="85"/>
      <c r="T430" s="86"/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T430" s="11" t="s">
        <v>130</v>
      </c>
      <c r="AU430" s="11" t="s">
        <v>79</v>
      </c>
    </row>
    <row r="431" s="2" customFormat="1">
      <c r="A431" s="32"/>
      <c r="B431" s="33"/>
      <c r="C431" s="34"/>
      <c r="D431" s="197" t="s">
        <v>132</v>
      </c>
      <c r="E431" s="34"/>
      <c r="F431" s="202" t="s">
        <v>554</v>
      </c>
      <c r="G431" s="34"/>
      <c r="H431" s="34"/>
      <c r="I431" s="199"/>
      <c r="J431" s="34"/>
      <c r="K431" s="34"/>
      <c r="L431" s="38"/>
      <c r="M431" s="200"/>
      <c r="N431" s="201"/>
      <c r="O431" s="85"/>
      <c r="P431" s="85"/>
      <c r="Q431" s="85"/>
      <c r="R431" s="85"/>
      <c r="S431" s="85"/>
      <c r="T431" s="86"/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T431" s="11" t="s">
        <v>132</v>
      </c>
      <c r="AU431" s="11" t="s">
        <v>79</v>
      </c>
    </row>
    <row r="432" s="2" customFormat="1" ht="21.75" customHeight="1">
      <c r="A432" s="32"/>
      <c r="B432" s="33"/>
      <c r="C432" s="184" t="s">
        <v>570</v>
      </c>
      <c r="D432" s="184" t="s">
        <v>120</v>
      </c>
      <c r="E432" s="185" t="s">
        <v>571</v>
      </c>
      <c r="F432" s="186" t="s">
        <v>572</v>
      </c>
      <c r="G432" s="187" t="s">
        <v>185</v>
      </c>
      <c r="H432" s="188">
        <v>500</v>
      </c>
      <c r="I432" s="189"/>
      <c r="J432" s="190">
        <f>ROUND(I432*H432,2)</f>
        <v>0</v>
      </c>
      <c r="K432" s="186" t="s">
        <v>124</v>
      </c>
      <c r="L432" s="38"/>
      <c r="M432" s="191" t="s">
        <v>1</v>
      </c>
      <c r="N432" s="192" t="s">
        <v>44</v>
      </c>
      <c r="O432" s="85"/>
      <c r="P432" s="193">
        <f>O432*H432</f>
        <v>0</v>
      </c>
      <c r="Q432" s="193">
        <v>0</v>
      </c>
      <c r="R432" s="193">
        <f>Q432*H432</f>
        <v>0</v>
      </c>
      <c r="S432" s="193">
        <v>0</v>
      </c>
      <c r="T432" s="194">
        <f>S432*H432</f>
        <v>0</v>
      </c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R432" s="195" t="s">
        <v>125</v>
      </c>
      <c r="AT432" s="195" t="s">
        <v>120</v>
      </c>
      <c r="AU432" s="195" t="s">
        <v>79</v>
      </c>
      <c r="AY432" s="11" t="s">
        <v>126</v>
      </c>
      <c r="BE432" s="196">
        <f>IF(N432="základní",J432,0)</f>
        <v>0</v>
      </c>
      <c r="BF432" s="196">
        <f>IF(N432="snížená",J432,0)</f>
        <v>0</v>
      </c>
      <c r="BG432" s="196">
        <f>IF(N432="zákl. přenesená",J432,0)</f>
        <v>0</v>
      </c>
      <c r="BH432" s="196">
        <f>IF(N432="sníž. přenesená",J432,0)</f>
        <v>0</v>
      </c>
      <c r="BI432" s="196">
        <f>IF(N432="nulová",J432,0)</f>
        <v>0</v>
      </c>
      <c r="BJ432" s="11" t="s">
        <v>87</v>
      </c>
      <c r="BK432" s="196">
        <f>ROUND(I432*H432,2)</f>
        <v>0</v>
      </c>
      <c r="BL432" s="11" t="s">
        <v>125</v>
      </c>
      <c r="BM432" s="195" t="s">
        <v>573</v>
      </c>
    </row>
    <row r="433" s="2" customFormat="1">
      <c r="A433" s="32"/>
      <c r="B433" s="33"/>
      <c r="C433" s="34"/>
      <c r="D433" s="197" t="s">
        <v>128</v>
      </c>
      <c r="E433" s="34"/>
      <c r="F433" s="198" t="s">
        <v>574</v>
      </c>
      <c r="G433" s="34"/>
      <c r="H433" s="34"/>
      <c r="I433" s="199"/>
      <c r="J433" s="34"/>
      <c r="K433" s="34"/>
      <c r="L433" s="38"/>
      <c r="M433" s="200"/>
      <c r="N433" s="201"/>
      <c r="O433" s="85"/>
      <c r="P433" s="85"/>
      <c r="Q433" s="85"/>
      <c r="R433" s="85"/>
      <c r="S433" s="85"/>
      <c r="T433" s="86"/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T433" s="11" t="s">
        <v>128</v>
      </c>
      <c r="AU433" s="11" t="s">
        <v>79</v>
      </c>
    </row>
    <row r="434" s="2" customFormat="1">
      <c r="A434" s="32"/>
      <c r="B434" s="33"/>
      <c r="C434" s="34"/>
      <c r="D434" s="197" t="s">
        <v>130</v>
      </c>
      <c r="E434" s="34"/>
      <c r="F434" s="202" t="s">
        <v>575</v>
      </c>
      <c r="G434" s="34"/>
      <c r="H434" s="34"/>
      <c r="I434" s="199"/>
      <c r="J434" s="34"/>
      <c r="K434" s="34"/>
      <c r="L434" s="38"/>
      <c r="M434" s="200"/>
      <c r="N434" s="201"/>
      <c r="O434" s="85"/>
      <c r="P434" s="85"/>
      <c r="Q434" s="85"/>
      <c r="R434" s="85"/>
      <c r="S434" s="85"/>
      <c r="T434" s="86"/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T434" s="11" t="s">
        <v>130</v>
      </c>
      <c r="AU434" s="11" t="s">
        <v>79</v>
      </c>
    </row>
    <row r="435" s="2" customFormat="1">
      <c r="A435" s="32"/>
      <c r="B435" s="33"/>
      <c r="C435" s="34"/>
      <c r="D435" s="197" t="s">
        <v>132</v>
      </c>
      <c r="E435" s="34"/>
      <c r="F435" s="202" t="s">
        <v>189</v>
      </c>
      <c r="G435" s="34"/>
      <c r="H435" s="34"/>
      <c r="I435" s="199"/>
      <c r="J435" s="34"/>
      <c r="K435" s="34"/>
      <c r="L435" s="38"/>
      <c r="M435" s="200"/>
      <c r="N435" s="201"/>
      <c r="O435" s="85"/>
      <c r="P435" s="85"/>
      <c r="Q435" s="85"/>
      <c r="R435" s="85"/>
      <c r="S435" s="85"/>
      <c r="T435" s="86"/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T435" s="11" t="s">
        <v>132</v>
      </c>
      <c r="AU435" s="11" t="s">
        <v>79</v>
      </c>
    </row>
    <row r="436" s="2" customFormat="1">
      <c r="A436" s="32"/>
      <c r="B436" s="33"/>
      <c r="C436" s="184" t="s">
        <v>576</v>
      </c>
      <c r="D436" s="184" t="s">
        <v>120</v>
      </c>
      <c r="E436" s="185" t="s">
        <v>577</v>
      </c>
      <c r="F436" s="186" t="s">
        <v>578</v>
      </c>
      <c r="G436" s="187" t="s">
        <v>185</v>
      </c>
      <c r="H436" s="188">
        <v>500</v>
      </c>
      <c r="I436" s="189"/>
      <c r="J436" s="190">
        <f>ROUND(I436*H436,2)</f>
        <v>0</v>
      </c>
      <c r="K436" s="186" t="s">
        <v>124</v>
      </c>
      <c r="L436" s="38"/>
      <c r="M436" s="191" t="s">
        <v>1</v>
      </c>
      <c r="N436" s="192" t="s">
        <v>44</v>
      </c>
      <c r="O436" s="85"/>
      <c r="P436" s="193">
        <f>O436*H436</f>
        <v>0</v>
      </c>
      <c r="Q436" s="193">
        <v>0</v>
      </c>
      <c r="R436" s="193">
        <f>Q436*H436</f>
        <v>0</v>
      </c>
      <c r="S436" s="193">
        <v>0</v>
      </c>
      <c r="T436" s="194">
        <f>S436*H436</f>
        <v>0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95" t="s">
        <v>125</v>
      </c>
      <c r="AT436" s="195" t="s">
        <v>120</v>
      </c>
      <c r="AU436" s="195" t="s">
        <v>79</v>
      </c>
      <c r="AY436" s="11" t="s">
        <v>126</v>
      </c>
      <c r="BE436" s="196">
        <f>IF(N436="základní",J436,0)</f>
        <v>0</v>
      </c>
      <c r="BF436" s="196">
        <f>IF(N436="snížená",J436,0)</f>
        <v>0</v>
      </c>
      <c r="BG436" s="196">
        <f>IF(N436="zákl. přenesená",J436,0)</f>
        <v>0</v>
      </c>
      <c r="BH436" s="196">
        <f>IF(N436="sníž. přenesená",J436,0)</f>
        <v>0</v>
      </c>
      <c r="BI436" s="196">
        <f>IF(N436="nulová",J436,0)</f>
        <v>0</v>
      </c>
      <c r="BJ436" s="11" t="s">
        <v>87</v>
      </c>
      <c r="BK436" s="196">
        <f>ROUND(I436*H436,2)</f>
        <v>0</v>
      </c>
      <c r="BL436" s="11" t="s">
        <v>125</v>
      </c>
      <c r="BM436" s="195" t="s">
        <v>579</v>
      </c>
    </row>
    <row r="437" s="2" customFormat="1">
      <c r="A437" s="32"/>
      <c r="B437" s="33"/>
      <c r="C437" s="34"/>
      <c r="D437" s="197" t="s">
        <v>128</v>
      </c>
      <c r="E437" s="34"/>
      <c r="F437" s="198" t="s">
        <v>580</v>
      </c>
      <c r="G437" s="34"/>
      <c r="H437" s="34"/>
      <c r="I437" s="199"/>
      <c r="J437" s="34"/>
      <c r="K437" s="34"/>
      <c r="L437" s="38"/>
      <c r="M437" s="200"/>
      <c r="N437" s="201"/>
      <c r="O437" s="85"/>
      <c r="P437" s="85"/>
      <c r="Q437" s="85"/>
      <c r="R437" s="85"/>
      <c r="S437" s="85"/>
      <c r="T437" s="86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T437" s="11" t="s">
        <v>128</v>
      </c>
      <c r="AU437" s="11" t="s">
        <v>79</v>
      </c>
    </row>
    <row r="438" s="2" customFormat="1">
      <c r="A438" s="32"/>
      <c r="B438" s="33"/>
      <c r="C438" s="34"/>
      <c r="D438" s="197" t="s">
        <v>130</v>
      </c>
      <c r="E438" s="34"/>
      <c r="F438" s="202" t="s">
        <v>575</v>
      </c>
      <c r="G438" s="34"/>
      <c r="H438" s="34"/>
      <c r="I438" s="199"/>
      <c r="J438" s="34"/>
      <c r="K438" s="34"/>
      <c r="L438" s="38"/>
      <c r="M438" s="200"/>
      <c r="N438" s="201"/>
      <c r="O438" s="85"/>
      <c r="P438" s="85"/>
      <c r="Q438" s="85"/>
      <c r="R438" s="85"/>
      <c r="S438" s="85"/>
      <c r="T438" s="86"/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T438" s="11" t="s">
        <v>130</v>
      </c>
      <c r="AU438" s="11" t="s">
        <v>79</v>
      </c>
    </row>
    <row r="439" s="2" customFormat="1">
      <c r="A439" s="32"/>
      <c r="B439" s="33"/>
      <c r="C439" s="34"/>
      <c r="D439" s="197" t="s">
        <v>132</v>
      </c>
      <c r="E439" s="34"/>
      <c r="F439" s="202" t="s">
        <v>189</v>
      </c>
      <c r="G439" s="34"/>
      <c r="H439" s="34"/>
      <c r="I439" s="199"/>
      <c r="J439" s="34"/>
      <c r="K439" s="34"/>
      <c r="L439" s="38"/>
      <c r="M439" s="200"/>
      <c r="N439" s="201"/>
      <c r="O439" s="85"/>
      <c r="P439" s="85"/>
      <c r="Q439" s="85"/>
      <c r="R439" s="85"/>
      <c r="S439" s="85"/>
      <c r="T439" s="86"/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T439" s="11" t="s">
        <v>132</v>
      </c>
      <c r="AU439" s="11" t="s">
        <v>79</v>
      </c>
    </row>
    <row r="440" s="2" customFormat="1">
      <c r="A440" s="32"/>
      <c r="B440" s="33"/>
      <c r="C440" s="184" t="s">
        <v>581</v>
      </c>
      <c r="D440" s="184" t="s">
        <v>120</v>
      </c>
      <c r="E440" s="185" t="s">
        <v>582</v>
      </c>
      <c r="F440" s="186" t="s">
        <v>583</v>
      </c>
      <c r="G440" s="187" t="s">
        <v>185</v>
      </c>
      <c r="H440" s="188">
        <v>500</v>
      </c>
      <c r="I440" s="189"/>
      <c r="J440" s="190">
        <f>ROUND(I440*H440,2)</f>
        <v>0</v>
      </c>
      <c r="K440" s="186" t="s">
        <v>124</v>
      </c>
      <c r="L440" s="38"/>
      <c r="M440" s="191" t="s">
        <v>1</v>
      </c>
      <c r="N440" s="192" t="s">
        <v>44</v>
      </c>
      <c r="O440" s="85"/>
      <c r="P440" s="193">
        <f>O440*H440</f>
        <v>0</v>
      </c>
      <c r="Q440" s="193">
        <v>0</v>
      </c>
      <c r="R440" s="193">
        <f>Q440*H440</f>
        <v>0</v>
      </c>
      <c r="S440" s="193">
        <v>0</v>
      </c>
      <c r="T440" s="194">
        <f>S440*H440</f>
        <v>0</v>
      </c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195" t="s">
        <v>125</v>
      </c>
      <c r="AT440" s="195" t="s">
        <v>120</v>
      </c>
      <c r="AU440" s="195" t="s">
        <v>79</v>
      </c>
      <c r="AY440" s="11" t="s">
        <v>126</v>
      </c>
      <c r="BE440" s="196">
        <f>IF(N440="základní",J440,0)</f>
        <v>0</v>
      </c>
      <c r="BF440" s="196">
        <f>IF(N440="snížená",J440,0)</f>
        <v>0</v>
      </c>
      <c r="BG440" s="196">
        <f>IF(N440="zákl. přenesená",J440,0)</f>
        <v>0</v>
      </c>
      <c r="BH440" s="196">
        <f>IF(N440="sníž. přenesená",J440,0)</f>
        <v>0</v>
      </c>
      <c r="BI440" s="196">
        <f>IF(N440="nulová",J440,0)</f>
        <v>0</v>
      </c>
      <c r="BJ440" s="11" t="s">
        <v>87</v>
      </c>
      <c r="BK440" s="196">
        <f>ROUND(I440*H440,2)</f>
        <v>0</v>
      </c>
      <c r="BL440" s="11" t="s">
        <v>125</v>
      </c>
      <c r="BM440" s="195" t="s">
        <v>584</v>
      </c>
    </row>
    <row r="441" s="2" customFormat="1">
      <c r="A441" s="32"/>
      <c r="B441" s="33"/>
      <c r="C441" s="34"/>
      <c r="D441" s="197" t="s">
        <v>128</v>
      </c>
      <c r="E441" s="34"/>
      <c r="F441" s="198" t="s">
        <v>585</v>
      </c>
      <c r="G441" s="34"/>
      <c r="H441" s="34"/>
      <c r="I441" s="199"/>
      <c r="J441" s="34"/>
      <c r="K441" s="34"/>
      <c r="L441" s="38"/>
      <c r="M441" s="200"/>
      <c r="N441" s="201"/>
      <c r="O441" s="85"/>
      <c r="P441" s="85"/>
      <c r="Q441" s="85"/>
      <c r="R441" s="85"/>
      <c r="S441" s="85"/>
      <c r="T441" s="86"/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T441" s="11" t="s">
        <v>128</v>
      </c>
      <c r="AU441" s="11" t="s">
        <v>79</v>
      </c>
    </row>
    <row r="442" s="2" customFormat="1">
      <c r="A442" s="32"/>
      <c r="B442" s="33"/>
      <c r="C442" s="34"/>
      <c r="D442" s="197" t="s">
        <v>130</v>
      </c>
      <c r="E442" s="34"/>
      <c r="F442" s="202" t="s">
        <v>575</v>
      </c>
      <c r="G442" s="34"/>
      <c r="H442" s="34"/>
      <c r="I442" s="199"/>
      <c r="J442" s="34"/>
      <c r="K442" s="34"/>
      <c r="L442" s="38"/>
      <c r="M442" s="200"/>
      <c r="N442" s="201"/>
      <c r="O442" s="85"/>
      <c r="P442" s="85"/>
      <c r="Q442" s="85"/>
      <c r="R442" s="85"/>
      <c r="S442" s="85"/>
      <c r="T442" s="86"/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T442" s="11" t="s">
        <v>130</v>
      </c>
      <c r="AU442" s="11" t="s">
        <v>79</v>
      </c>
    </row>
    <row r="443" s="2" customFormat="1">
      <c r="A443" s="32"/>
      <c r="B443" s="33"/>
      <c r="C443" s="34"/>
      <c r="D443" s="197" t="s">
        <v>132</v>
      </c>
      <c r="E443" s="34"/>
      <c r="F443" s="202" t="s">
        <v>189</v>
      </c>
      <c r="G443" s="34"/>
      <c r="H443" s="34"/>
      <c r="I443" s="199"/>
      <c r="J443" s="34"/>
      <c r="K443" s="34"/>
      <c r="L443" s="38"/>
      <c r="M443" s="200"/>
      <c r="N443" s="201"/>
      <c r="O443" s="85"/>
      <c r="P443" s="85"/>
      <c r="Q443" s="85"/>
      <c r="R443" s="85"/>
      <c r="S443" s="85"/>
      <c r="T443" s="86"/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T443" s="11" t="s">
        <v>132</v>
      </c>
      <c r="AU443" s="11" t="s">
        <v>79</v>
      </c>
    </row>
    <row r="444" s="2" customFormat="1">
      <c r="A444" s="32"/>
      <c r="B444" s="33"/>
      <c r="C444" s="184" t="s">
        <v>586</v>
      </c>
      <c r="D444" s="184" t="s">
        <v>120</v>
      </c>
      <c r="E444" s="185" t="s">
        <v>587</v>
      </c>
      <c r="F444" s="186" t="s">
        <v>588</v>
      </c>
      <c r="G444" s="187" t="s">
        <v>185</v>
      </c>
      <c r="H444" s="188">
        <v>500</v>
      </c>
      <c r="I444" s="189"/>
      <c r="J444" s="190">
        <f>ROUND(I444*H444,2)</f>
        <v>0</v>
      </c>
      <c r="K444" s="186" t="s">
        <v>124</v>
      </c>
      <c r="L444" s="38"/>
      <c r="M444" s="191" t="s">
        <v>1</v>
      </c>
      <c r="N444" s="192" t="s">
        <v>44</v>
      </c>
      <c r="O444" s="85"/>
      <c r="P444" s="193">
        <f>O444*H444</f>
        <v>0</v>
      </c>
      <c r="Q444" s="193">
        <v>0</v>
      </c>
      <c r="R444" s="193">
        <f>Q444*H444</f>
        <v>0</v>
      </c>
      <c r="S444" s="193">
        <v>0</v>
      </c>
      <c r="T444" s="194">
        <f>S444*H444</f>
        <v>0</v>
      </c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195" t="s">
        <v>125</v>
      </c>
      <c r="AT444" s="195" t="s">
        <v>120</v>
      </c>
      <c r="AU444" s="195" t="s">
        <v>79</v>
      </c>
      <c r="AY444" s="11" t="s">
        <v>126</v>
      </c>
      <c r="BE444" s="196">
        <f>IF(N444="základní",J444,0)</f>
        <v>0</v>
      </c>
      <c r="BF444" s="196">
        <f>IF(N444="snížená",J444,0)</f>
        <v>0</v>
      </c>
      <c r="BG444" s="196">
        <f>IF(N444="zákl. přenesená",J444,0)</f>
        <v>0</v>
      </c>
      <c r="BH444" s="196">
        <f>IF(N444="sníž. přenesená",J444,0)</f>
        <v>0</v>
      </c>
      <c r="BI444" s="196">
        <f>IF(N444="nulová",J444,0)</f>
        <v>0</v>
      </c>
      <c r="BJ444" s="11" t="s">
        <v>87</v>
      </c>
      <c r="BK444" s="196">
        <f>ROUND(I444*H444,2)</f>
        <v>0</v>
      </c>
      <c r="BL444" s="11" t="s">
        <v>125</v>
      </c>
      <c r="BM444" s="195" t="s">
        <v>589</v>
      </c>
    </row>
    <row r="445" s="2" customFormat="1">
      <c r="A445" s="32"/>
      <c r="B445" s="33"/>
      <c r="C445" s="34"/>
      <c r="D445" s="197" t="s">
        <v>128</v>
      </c>
      <c r="E445" s="34"/>
      <c r="F445" s="198" t="s">
        <v>590</v>
      </c>
      <c r="G445" s="34"/>
      <c r="H445" s="34"/>
      <c r="I445" s="199"/>
      <c r="J445" s="34"/>
      <c r="K445" s="34"/>
      <c r="L445" s="38"/>
      <c r="M445" s="200"/>
      <c r="N445" s="201"/>
      <c r="O445" s="85"/>
      <c r="P445" s="85"/>
      <c r="Q445" s="85"/>
      <c r="R445" s="85"/>
      <c r="S445" s="85"/>
      <c r="T445" s="86"/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T445" s="11" t="s">
        <v>128</v>
      </c>
      <c r="AU445" s="11" t="s">
        <v>79</v>
      </c>
    </row>
    <row r="446" s="2" customFormat="1">
      <c r="A446" s="32"/>
      <c r="B446" s="33"/>
      <c r="C446" s="34"/>
      <c r="D446" s="197" t="s">
        <v>130</v>
      </c>
      <c r="E446" s="34"/>
      <c r="F446" s="202" t="s">
        <v>575</v>
      </c>
      <c r="G446" s="34"/>
      <c r="H446" s="34"/>
      <c r="I446" s="199"/>
      <c r="J446" s="34"/>
      <c r="K446" s="34"/>
      <c r="L446" s="38"/>
      <c r="M446" s="200"/>
      <c r="N446" s="201"/>
      <c r="O446" s="85"/>
      <c r="P446" s="85"/>
      <c r="Q446" s="85"/>
      <c r="R446" s="85"/>
      <c r="S446" s="85"/>
      <c r="T446" s="86"/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T446" s="11" t="s">
        <v>130</v>
      </c>
      <c r="AU446" s="11" t="s">
        <v>79</v>
      </c>
    </row>
    <row r="447" s="2" customFormat="1">
      <c r="A447" s="32"/>
      <c r="B447" s="33"/>
      <c r="C447" s="34"/>
      <c r="D447" s="197" t="s">
        <v>132</v>
      </c>
      <c r="E447" s="34"/>
      <c r="F447" s="202" t="s">
        <v>189</v>
      </c>
      <c r="G447" s="34"/>
      <c r="H447" s="34"/>
      <c r="I447" s="199"/>
      <c r="J447" s="34"/>
      <c r="K447" s="34"/>
      <c r="L447" s="38"/>
      <c r="M447" s="200"/>
      <c r="N447" s="201"/>
      <c r="O447" s="85"/>
      <c r="P447" s="85"/>
      <c r="Q447" s="85"/>
      <c r="R447" s="85"/>
      <c r="S447" s="85"/>
      <c r="T447" s="86"/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T447" s="11" t="s">
        <v>132</v>
      </c>
      <c r="AU447" s="11" t="s">
        <v>79</v>
      </c>
    </row>
    <row r="448" s="2" customFormat="1">
      <c r="A448" s="32"/>
      <c r="B448" s="33"/>
      <c r="C448" s="184" t="s">
        <v>591</v>
      </c>
      <c r="D448" s="184" t="s">
        <v>120</v>
      </c>
      <c r="E448" s="185" t="s">
        <v>592</v>
      </c>
      <c r="F448" s="186" t="s">
        <v>593</v>
      </c>
      <c r="G448" s="187" t="s">
        <v>185</v>
      </c>
      <c r="H448" s="188">
        <v>500</v>
      </c>
      <c r="I448" s="189"/>
      <c r="J448" s="190">
        <f>ROUND(I448*H448,2)</f>
        <v>0</v>
      </c>
      <c r="K448" s="186" t="s">
        <v>124</v>
      </c>
      <c r="L448" s="38"/>
      <c r="M448" s="191" t="s">
        <v>1</v>
      </c>
      <c r="N448" s="192" t="s">
        <v>44</v>
      </c>
      <c r="O448" s="85"/>
      <c r="P448" s="193">
        <f>O448*H448</f>
        <v>0</v>
      </c>
      <c r="Q448" s="193">
        <v>0</v>
      </c>
      <c r="R448" s="193">
        <f>Q448*H448</f>
        <v>0</v>
      </c>
      <c r="S448" s="193">
        <v>0</v>
      </c>
      <c r="T448" s="194">
        <f>S448*H448</f>
        <v>0</v>
      </c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R448" s="195" t="s">
        <v>125</v>
      </c>
      <c r="AT448" s="195" t="s">
        <v>120</v>
      </c>
      <c r="AU448" s="195" t="s">
        <v>79</v>
      </c>
      <c r="AY448" s="11" t="s">
        <v>126</v>
      </c>
      <c r="BE448" s="196">
        <f>IF(N448="základní",J448,0)</f>
        <v>0</v>
      </c>
      <c r="BF448" s="196">
        <f>IF(N448="snížená",J448,0)</f>
        <v>0</v>
      </c>
      <c r="BG448" s="196">
        <f>IF(N448="zákl. přenesená",J448,0)</f>
        <v>0</v>
      </c>
      <c r="BH448" s="196">
        <f>IF(N448="sníž. přenesená",J448,0)</f>
        <v>0</v>
      </c>
      <c r="BI448" s="196">
        <f>IF(N448="nulová",J448,0)</f>
        <v>0</v>
      </c>
      <c r="BJ448" s="11" t="s">
        <v>87</v>
      </c>
      <c r="BK448" s="196">
        <f>ROUND(I448*H448,2)</f>
        <v>0</v>
      </c>
      <c r="BL448" s="11" t="s">
        <v>125</v>
      </c>
      <c r="BM448" s="195" t="s">
        <v>594</v>
      </c>
    </row>
    <row r="449" s="2" customFormat="1">
      <c r="A449" s="32"/>
      <c r="B449" s="33"/>
      <c r="C449" s="34"/>
      <c r="D449" s="197" t="s">
        <v>128</v>
      </c>
      <c r="E449" s="34"/>
      <c r="F449" s="198" t="s">
        <v>595</v>
      </c>
      <c r="G449" s="34"/>
      <c r="H449" s="34"/>
      <c r="I449" s="199"/>
      <c r="J449" s="34"/>
      <c r="K449" s="34"/>
      <c r="L449" s="38"/>
      <c r="M449" s="200"/>
      <c r="N449" s="201"/>
      <c r="O449" s="85"/>
      <c r="P449" s="85"/>
      <c r="Q449" s="85"/>
      <c r="R449" s="85"/>
      <c r="S449" s="85"/>
      <c r="T449" s="86"/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T449" s="11" t="s">
        <v>128</v>
      </c>
      <c r="AU449" s="11" t="s">
        <v>79</v>
      </c>
    </row>
    <row r="450" s="2" customFormat="1">
      <c r="A450" s="32"/>
      <c r="B450" s="33"/>
      <c r="C450" s="34"/>
      <c r="D450" s="197" t="s">
        <v>130</v>
      </c>
      <c r="E450" s="34"/>
      <c r="F450" s="202" t="s">
        <v>596</v>
      </c>
      <c r="G450" s="34"/>
      <c r="H450" s="34"/>
      <c r="I450" s="199"/>
      <c r="J450" s="34"/>
      <c r="K450" s="34"/>
      <c r="L450" s="38"/>
      <c r="M450" s="200"/>
      <c r="N450" s="201"/>
      <c r="O450" s="85"/>
      <c r="P450" s="85"/>
      <c r="Q450" s="85"/>
      <c r="R450" s="85"/>
      <c r="S450" s="85"/>
      <c r="T450" s="86"/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T450" s="11" t="s">
        <v>130</v>
      </c>
      <c r="AU450" s="11" t="s">
        <v>79</v>
      </c>
    </row>
    <row r="451" s="2" customFormat="1">
      <c r="A451" s="32"/>
      <c r="B451" s="33"/>
      <c r="C451" s="34"/>
      <c r="D451" s="197" t="s">
        <v>132</v>
      </c>
      <c r="E451" s="34"/>
      <c r="F451" s="202" t="s">
        <v>189</v>
      </c>
      <c r="G451" s="34"/>
      <c r="H451" s="34"/>
      <c r="I451" s="199"/>
      <c r="J451" s="34"/>
      <c r="K451" s="34"/>
      <c r="L451" s="38"/>
      <c r="M451" s="200"/>
      <c r="N451" s="201"/>
      <c r="O451" s="85"/>
      <c r="P451" s="85"/>
      <c r="Q451" s="85"/>
      <c r="R451" s="85"/>
      <c r="S451" s="85"/>
      <c r="T451" s="86"/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T451" s="11" t="s">
        <v>132</v>
      </c>
      <c r="AU451" s="11" t="s">
        <v>79</v>
      </c>
    </row>
    <row r="452" s="2" customFormat="1">
      <c r="A452" s="32"/>
      <c r="B452" s="33"/>
      <c r="C452" s="184" t="s">
        <v>597</v>
      </c>
      <c r="D452" s="184" t="s">
        <v>120</v>
      </c>
      <c r="E452" s="185" t="s">
        <v>598</v>
      </c>
      <c r="F452" s="186" t="s">
        <v>599</v>
      </c>
      <c r="G452" s="187" t="s">
        <v>185</v>
      </c>
      <c r="H452" s="188">
        <v>500</v>
      </c>
      <c r="I452" s="189"/>
      <c r="J452" s="190">
        <f>ROUND(I452*H452,2)</f>
        <v>0</v>
      </c>
      <c r="K452" s="186" t="s">
        <v>124</v>
      </c>
      <c r="L452" s="38"/>
      <c r="M452" s="191" t="s">
        <v>1</v>
      </c>
      <c r="N452" s="192" t="s">
        <v>44</v>
      </c>
      <c r="O452" s="85"/>
      <c r="P452" s="193">
        <f>O452*H452</f>
        <v>0</v>
      </c>
      <c r="Q452" s="193">
        <v>0</v>
      </c>
      <c r="R452" s="193">
        <f>Q452*H452</f>
        <v>0</v>
      </c>
      <c r="S452" s="193">
        <v>0</v>
      </c>
      <c r="T452" s="194">
        <f>S452*H452</f>
        <v>0</v>
      </c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195" t="s">
        <v>125</v>
      </c>
      <c r="AT452" s="195" t="s">
        <v>120</v>
      </c>
      <c r="AU452" s="195" t="s">
        <v>79</v>
      </c>
      <c r="AY452" s="11" t="s">
        <v>126</v>
      </c>
      <c r="BE452" s="196">
        <f>IF(N452="základní",J452,0)</f>
        <v>0</v>
      </c>
      <c r="BF452" s="196">
        <f>IF(N452="snížená",J452,0)</f>
        <v>0</v>
      </c>
      <c r="BG452" s="196">
        <f>IF(N452="zákl. přenesená",J452,0)</f>
        <v>0</v>
      </c>
      <c r="BH452" s="196">
        <f>IF(N452="sníž. přenesená",J452,0)</f>
        <v>0</v>
      </c>
      <c r="BI452" s="196">
        <f>IF(N452="nulová",J452,0)</f>
        <v>0</v>
      </c>
      <c r="BJ452" s="11" t="s">
        <v>87</v>
      </c>
      <c r="BK452" s="196">
        <f>ROUND(I452*H452,2)</f>
        <v>0</v>
      </c>
      <c r="BL452" s="11" t="s">
        <v>125</v>
      </c>
      <c r="BM452" s="195" t="s">
        <v>600</v>
      </c>
    </row>
    <row r="453" s="2" customFormat="1">
      <c r="A453" s="32"/>
      <c r="B453" s="33"/>
      <c r="C453" s="34"/>
      <c r="D453" s="197" t="s">
        <v>128</v>
      </c>
      <c r="E453" s="34"/>
      <c r="F453" s="198" t="s">
        <v>601</v>
      </c>
      <c r="G453" s="34"/>
      <c r="H453" s="34"/>
      <c r="I453" s="199"/>
      <c r="J453" s="34"/>
      <c r="K453" s="34"/>
      <c r="L453" s="38"/>
      <c r="M453" s="200"/>
      <c r="N453" s="201"/>
      <c r="O453" s="85"/>
      <c r="P453" s="85"/>
      <c r="Q453" s="85"/>
      <c r="R453" s="85"/>
      <c r="S453" s="85"/>
      <c r="T453" s="86"/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T453" s="11" t="s">
        <v>128</v>
      </c>
      <c r="AU453" s="11" t="s">
        <v>79</v>
      </c>
    </row>
    <row r="454" s="2" customFormat="1">
      <c r="A454" s="32"/>
      <c r="B454" s="33"/>
      <c r="C454" s="34"/>
      <c r="D454" s="197" t="s">
        <v>130</v>
      </c>
      <c r="E454" s="34"/>
      <c r="F454" s="202" t="s">
        <v>596</v>
      </c>
      <c r="G454" s="34"/>
      <c r="H454" s="34"/>
      <c r="I454" s="199"/>
      <c r="J454" s="34"/>
      <c r="K454" s="34"/>
      <c r="L454" s="38"/>
      <c r="M454" s="200"/>
      <c r="N454" s="201"/>
      <c r="O454" s="85"/>
      <c r="P454" s="85"/>
      <c r="Q454" s="85"/>
      <c r="R454" s="85"/>
      <c r="S454" s="85"/>
      <c r="T454" s="86"/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T454" s="11" t="s">
        <v>130</v>
      </c>
      <c r="AU454" s="11" t="s">
        <v>79</v>
      </c>
    </row>
    <row r="455" s="2" customFormat="1">
      <c r="A455" s="32"/>
      <c r="B455" s="33"/>
      <c r="C455" s="34"/>
      <c r="D455" s="197" t="s">
        <v>132</v>
      </c>
      <c r="E455" s="34"/>
      <c r="F455" s="202" t="s">
        <v>189</v>
      </c>
      <c r="G455" s="34"/>
      <c r="H455" s="34"/>
      <c r="I455" s="199"/>
      <c r="J455" s="34"/>
      <c r="K455" s="34"/>
      <c r="L455" s="38"/>
      <c r="M455" s="200"/>
      <c r="N455" s="201"/>
      <c r="O455" s="85"/>
      <c r="P455" s="85"/>
      <c r="Q455" s="85"/>
      <c r="R455" s="85"/>
      <c r="S455" s="85"/>
      <c r="T455" s="86"/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T455" s="11" t="s">
        <v>132</v>
      </c>
      <c r="AU455" s="11" t="s">
        <v>79</v>
      </c>
    </row>
    <row r="456" s="2" customFormat="1">
      <c r="A456" s="32"/>
      <c r="B456" s="33"/>
      <c r="C456" s="184" t="s">
        <v>602</v>
      </c>
      <c r="D456" s="184" t="s">
        <v>120</v>
      </c>
      <c r="E456" s="185" t="s">
        <v>603</v>
      </c>
      <c r="F456" s="186" t="s">
        <v>604</v>
      </c>
      <c r="G456" s="187" t="s">
        <v>185</v>
      </c>
      <c r="H456" s="188">
        <v>500</v>
      </c>
      <c r="I456" s="189"/>
      <c r="J456" s="190">
        <f>ROUND(I456*H456,2)</f>
        <v>0</v>
      </c>
      <c r="K456" s="186" t="s">
        <v>124</v>
      </c>
      <c r="L456" s="38"/>
      <c r="M456" s="191" t="s">
        <v>1</v>
      </c>
      <c r="N456" s="192" t="s">
        <v>44</v>
      </c>
      <c r="O456" s="85"/>
      <c r="P456" s="193">
        <f>O456*H456</f>
        <v>0</v>
      </c>
      <c r="Q456" s="193">
        <v>0</v>
      </c>
      <c r="R456" s="193">
        <f>Q456*H456</f>
        <v>0</v>
      </c>
      <c r="S456" s="193">
        <v>0</v>
      </c>
      <c r="T456" s="194">
        <f>S456*H456</f>
        <v>0</v>
      </c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R456" s="195" t="s">
        <v>125</v>
      </c>
      <c r="AT456" s="195" t="s">
        <v>120</v>
      </c>
      <c r="AU456" s="195" t="s">
        <v>79</v>
      </c>
      <c r="AY456" s="11" t="s">
        <v>126</v>
      </c>
      <c r="BE456" s="196">
        <f>IF(N456="základní",J456,0)</f>
        <v>0</v>
      </c>
      <c r="BF456" s="196">
        <f>IF(N456="snížená",J456,0)</f>
        <v>0</v>
      </c>
      <c r="BG456" s="196">
        <f>IF(N456="zákl. přenesená",J456,0)</f>
        <v>0</v>
      </c>
      <c r="BH456" s="196">
        <f>IF(N456="sníž. přenesená",J456,0)</f>
        <v>0</v>
      </c>
      <c r="BI456" s="196">
        <f>IF(N456="nulová",J456,0)</f>
        <v>0</v>
      </c>
      <c r="BJ456" s="11" t="s">
        <v>87</v>
      </c>
      <c r="BK456" s="196">
        <f>ROUND(I456*H456,2)</f>
        <v>0</v>
      </c>
      <c r="BL456" s="11" t="s">
        <v>125</v>
      </c>
      <c r="BM456" s="195" t="s">
        <v>605</v>
      </c>
    </row>
    <row r="457" s="2" customFormat="1">
      <c r="A457" s="32"/>
      <c r="B457" s="33"/>
      <c r="C457" s="34"/>
      <c r="D457" s="197" t="s">
        <v>128</v>
      </c>
      <c r="E457" s="34"/>
      <c r="F457" s="198" t="s">
        <v>606</v>
      </c>
      <c r="G457" s="34"/>
      <c r="H457" s="34"/>
      <c r="I457" s="199"/>
      <c r="J457" s="34"/>
      <c r="K457" s="34"/>
      <c r="L457" s="38"/>
      <c r="M457" s="200"/>
      <c r="N457" s="201"/>
      <c r="O457" s="85"/>
      <c r="P457" s="85"/>
      <c r="Q457" s="85"/>
      <c r="R457" s="85"/>
      <c r="S457" s="85"/>
      <c r="T457" s="86"/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T457" s="11" t="s">
        <v>128</v>
      </c>
      <c r="AU457" s="11" t="s">
        <v>79</v>
      </c>
    </row>
    <row r="458" s="2" customFormat="1">
      <c r="A458" s="32"/>
      <c r="B458" s="33"/>
      <c r="C458" s="34"/>
      <c r="D458" s="197" t="s">
        <v>130</v>
      </c>
      <c r="E458" s="34"/>
      <c r="F458" s="202" t="s">
        <v>596</v>
      </c>
      <c r="G458" s="34"/>
      <c r="H458" s="34"/>
      <c r="I458" s="199"/>
      <c r="J458" s="34"/>
      <c r="K458" s="34"/>
      <c r="L458" s="38"/>
      <c r="M458" s="200"/>
      <c r="N458" s="201"/>
      <c r="O458" s="85"/>
      <c r="P458" s="85"/>
      <c r="Q458" s="85"/>
      <c r="R458" s="85"/>
      <c r="S458" s="85"/>
      <c r="T458" s="86"/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T458" s="11" t="s">
        <v>130</v>
      </c>
      <c r="AU458" s="11" t="s">
        <v>79</v>
      </c>
    </row>
    <row r="459" s="2" customFormat="1">
      <c r="A459" s="32"/>
      <c r="B459" s="33"/>
      <c r="C459" s="34"/>
      <c r="D459" s="197" t="s">
        <v>132</v>
      </c>
      <c r="E459" s="34"/>
      <c r="F459" s="202" t="s">
        <v>189</v>
      </c>
      <c r="G459" s="34"/>
      <c r="H459" s="34"/>
      <c r="I459" s="199"/>
      <c r="J459" s="34"/>
      <c r="K459" s="34"/>
      <c r="L459" s="38"/>
      <c r="M459" s="200"/>
      <c r="N459" s="201"/>
      <c r="O459" s="85"/>
      <c r="P459" s="85"/>
      <c r="Q459" s="85"/>
      <c r="R459" s="85"/>
      <c r="S459" s="85"/>
      <c r="T459" s="86"/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T459" s="11" t="s">
        <v>132</v>
      </c>
      <c r="AU459" s="11" t="s">
        <v>79</v>
      </c>
    </row>
    <row r="460" s="2" customFormat="1" ht="33" customHeight="1">
      <c r="A460" s="32"/>
      <c r="B460" s="33"/>
      <c r="C460" s="184" t="s">
        <v>607</v>
      </c>
      <c r="D460" s="184" t="s">
        <v>120</v>
      </c>
      <c r="E460" s="185" t="s">
        <v>608</v>
      </c>
      <c r="F460" s="186" t="s">
        <v>609</v>
      </c>
      <c r="G460" s="187" t="s">
        <v>185</v>
      </c>
      <c r="H460" s="188">
        <v>500</v>
      </c>
      <c r="I460" s="189"/>
      <c r="J460" s="190">
        <f>ROUND(I460*H460,2)</f>
        <v>0</v>
      </c>
      <c r="K460" s="186" t="s">
        <v>124</v>
      </c>
      <c r="L460" s="38"/>
      <c r="M460" s="191" t="s">
        <v>1</v>
      </c>
      <c r="N460" s="192" t="s">
        <v>44</v>
      </c>
      <c r="O460" s="85"/>
      <c r="P460" s="193">
        <f>O460*H460</f>
        <v>0</v>
      </c>
      <c r="Q460" s="193">
        <v>0</v>
      </c>
      <c r="R460" s="193">
        <f>Q460*H460</f>
        <v>0</v>
      </c>
      <c r="S460" s="193">
        <v>0</v>
      </c>
      <c r="T460" s="194">
        <f>S460*H460</f>
        <v>0</v>
      </c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195" t="s">
        <v>125</v>
      </c>
      <c r="AT460" s="195" t="s">
        <v>120</v>
      </c>
      <c r="AU460" s="195" t="s">
        <v>79</v>
      </c>
      <c r="AY460" s="11" t="s">
        <v>126</v>
      </c>
      <c r="BE460" s="196">
        <f>IF(N460="základní",J460,0)</f>
        <v>0</v>
      </c>
      <c r="BF460" s="196">
        <f>IF(N460="snížená",J460,0)</f>
        <v>0</v>
      </c>
      <c r="BG460" s="196">
        <f>IF(N460="zákl. přenesená",J460,0)</f>
        <v>0</v>
      </c>
      <c r="BH460" s="196">
        <f>IF(N460="sníž. přenesená",J460,0)</f>
        <v>0</v>
      </c>
      <c r="BI460" s="196">
        <f>IF(N460="nulová",J460,0)</f>
        <v>0</v>
      </c>
      <c r="BJ460" s="11" t="s">
        <v>87</v>
      </c>
      <c r="BK460" s="196">
        <f>ROUND(I460*H460,2)</f>
        <v>0</v>
      </c>
      <c r="BL460" s="11" t="s">
        <v>125</v>
      </c>
      <c r="BM460" s="195" t="s">
        <v>610</v>
      </c>
    </row>
    <row r="461" s="2" customFormat="1">
      <c r="A461" s="32"/>
      <c r="B461" s="33"/>
      <c r="C461" s="34"/>
      <c r="D461" s="197" t="s">
        <v>128</v>
      </c>
      <c r="E461" s="34"/>
      <c r="F461" s="198" t="s">
        <v>611</v>
      </c>
      <c r="G461" s="34"/>
      <c r="H461" s="34"/>
      <c r="I461" s="199"/>
      <c r="J461" s="34"/>
      <c r="K461" s="34"/>
      <c r="L461" s="38"/>
      <c r="M461" s="200"/>
      <c r="N461" s="201"/>
      <c r="O461" s="85"/>
      <c r="P461" s="85"/>
      <c r="Q461" s="85"/>
      <c r="R461" s="85"/>
      <c r="S461" s="85"/>
      <c r="T461" s="86"/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T461" s="11" t="s">
        <v>128</v>
      </c>
      <c r="AU461" s="11" t="s">
        <v>79</v>
      </c>
    </row>
    <row r="462" s="2" customFormat="1">
      <c r="A462" s="32"/>
      <c r="B462" s="33"/>
      <c r="C462" s="34"/>
      <c r="D462" s="197" t="s">
        <v>130</v>
      </c>
      <c r="E462" s="34"/>
      <c r="F462" s="202" t="s">
        <v>596</v>
      </c>
      <c r="G462" s="34"/>
      <c r="H462" s="34"/>
      <c r="I462" s="199"/>
      <c r="J462" s="34"/>
      <c r="K462" s="34"/>
      <c r="L462" s="38"/>
      <c r="M462" s="200"/>
      <c r="N462" s="201"/>
      <c r="O462" s="85"/>
      <c r="P462" s="85"/>
      <c r="Q462" s="85"/>
      <c r="R462" s="85"/>
      <c r="S462" s="85"/>
      <c r="T462" s="86"/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T462" s="11" t="s">
        <v>130</v>
      </c>
      <c r="AU462" s="11" t="s">
        <v>79</v>
      </c>
    </row>
    <row r="463" s="2" customFormat="1">
      <c r="A463" s="32"/>
      <c r="B463" s="33"/>
      <c r="C463" s="34"/>
      <c r="D463" s="197" t="s">
        <v>132</v>
      </c>
      <c r="E463" s="34"/>
      <c r="F463" s="202" t="s">
        <v>189</v>
      </c>
      <c r="G463" s="34"/>
      <c r="H463" s="34"/>
      <c r="I463" s="199"/>
      <c r="J463" s="34"/>
      <c r="K463" s="34"/>
      <c r="L463" s="38"/>
      <c r="M463" s="200"/>
      <c r="N463" s="201"/>
      <c r="O463" s="85"/>
      <c r="P463" s="85"/>
      <c r="Q463" s="85"/>
      <c r="R463" s="85"/>
      <c r="S463" s="85"/>
      <c r="T463" s="86"/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T463" s="11" t="s">
        <v>132</v>
      </c>
      <c r="AU463" s="11" t="s">
        <v>79</v>
      </c>
    </row>
    <row r="464" s="2" customFormat="1">
      <c r="A464" s="32"/>
      <c r="B464" s="33"/>
      <c r="C464" s="184" t="s">
        <v>612</v>
      </c>
      <c r="D464" s="184" t="s">
        <v>120</v>
      </c>
      <c r="E464" s="185" t="s">
        <v>613</v>
      </c>
      <c r="F464" s="186" t="s">
        <v>614</v>
      </c>
      <c r="G464" s="187" t="s">
        <v>185</v>
      </c>
      <c r="H464" s="188">
        <v>500</v>
      </c>
      <c r="I464" s="189"/>
      <c r="J464" s="190">
        <f>ROUND(I464*H464,2)</f>
        <v>0</v>
      </c>
      <c r="K464" s="186" t="s">
        <v>124</v>
      </c>
      <c r="L464" s="38"/>
      <c r="M464" s="191" t="s">
        <v>1</v>
      </c>
      <c r="N464" s="192" t="s">
        <v>44</v>
      </c>
      <c r="O464" s="85"/>
      <c r="P464" s="193">
        <f>O464*H464</f>
        <v>0</v>
      </c>
      <c r="Q464" s="193">
        <v>0</v>
      </c>
      <c r="R464" s="193">
        <f>Q464*H464</f>
        <v>0</v>
      </c>
      <c r="S464" s="193">
        <v>0</v>
      </c>
      <c r="T464" s="194">
        <f>S464*H464</f>
        <v>0</v>
      </c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R464" s="195" t="s">
        <v>125</v>
      </c>
      <c r="AT464" s="195" t="s">
        <v>120</v>
      </c>
      <c r="AU464" s="195" t="s">
        <v>79</v>
      </c>
      <c r="AY464" s="11" t="s">
        <v>126</v>
      </c>
      <c r="BE464" s="196">
        <f>IF(N464="základní",J464,0)</f>
        <v>0</v>
      </c>
      <c r="BF464" s="196">
        <f>IF(N464="snížená",J464,0)</f>
        <v>0</v>
      </c>
      <c r="BG464" s="196">
        <f>IF(N464="zákl. přenesená",J464,0)</f>
        <v>0</v>
      </c>
      <c r="BH464" s="196">
        <f>IF(N464="sníž. přenesená",J464,0)</f>
        <v>0</v>
      </c>
      <c r="BI464" s="196">
        <f>IF(N464="nulová",J464,0)</f>
        <v>0</v>
      </c>
      <c r="BJ464" s="11" t="s">
        <v>87</v>
      </c>
      <c r="BK464" s="196">
        <f>ROUND(I464*H464,2)</f>
        <v>0</v>
      </c>
      <c r="BL464" s="11" t="s">
        <v>125</v>
      </c>
      <c r="BM464" s="195" t="s">
        <v>615</v>
      </c>
    </row>
    <row r="465" s="2" customFormat="1">
      <c r="A465" s="32"/>
      <c r="B465" s="33"/>
      <c r="C465" s="34"/>
      <c r="D465" s="197" t="s">
        <v>128</v>
      </c>
      <c r="E465" s="34"/>
      <c r="F465" s="198" t="s">
        <v>616</v>
      </c>
      <c r="G465" s="34"/>
      <c r="H465" s="34"/>
      <c r="I465" s="199"/>
      <c r="J465" s="34"/>
      <c r="K465" s="34"/>
      <c r="L465" s="38"/>
      <c r="M465" s="200"/>
      <c r="N465" s="201"/>
      <c r="O465" s="85"/>
      <c r="P465" s="85"/>
      <c r="Q465" s="85"/>
      <c r="R465" s="85"/>
      <c r="S465" s="85"/>
      <c r="T465" s="86"/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T465" s="11" t="s">
        <v>128</v>
      </c>
      <c r="AU465" s="11" t="s">
        <v>79</v>
      </c>
    </row>
    <row r="466" s="2" customFormat="1">
      <c r="A466" s="32"/>
      <c r="B466" s="33"/>
      <c r="C466" s="34"/>
      <c r="D466" s="197" t="s">
        <v>130</v>
      </c>
      <c r="E466" s="34"/>
      <c r="F466" s="202" t="s">
        <v>596</v>
      </c>
      <c r="G466" s="34"/>
      <c r="H466" s="34"/>
      <c r="I466" s="199"/>
      <c r="J466" s="34"/>
      <c r="K466" s="34"/>
      <c r="L466" s="38"/>
      <c r="M466" s="200"/>
      <c r="N466" s="201"/>
      <c r="O466" s="85"/>
      <c r="P466" s="85"/>
      <c r="Q466" s="85"/>
      <c r="R466" s="85"/>
      <c r="S466" s="85"/>
      <c r="T466" s="86"/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T466" s="11" t="s">
        <v>130</v>
      </c>
      <c r="AU466" s="11" t="s">
        <v>79</v>
      </c>
    </row>
    <row r="467" s="2" customFormat="1">
      <c r="A467" s="32"/>
      <c r="B467" s="33"/>
      <c r="C467" s="34"/>
      <c r="D467" s="197" t="s">
        <v>132</v>
      </c>
      <c r="E467" s="34"/>
      <c r="F467" s="202" t="s">
        <v>189</v>
      </c>
      <c r="G467" s="34"/>
      <c r="H467" s="34"/>
      <c r="I467" s="199"/>
      <c r="J467" s="34"/>
      <c r="K467" s="34"/>
      <c r="L467" s="38"/>
      <c r="M467" s="200"/>
      <c r="N467" s="201"/>
      <c r="O467" s="85"/>
      <c r="P467" s="85"/>
      <c r="Q467" s="85"/>
      <c r="R467" s="85"/>
      <c r="S467" s="85"/>
      <c r="T467" s="86"/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T467" s="11" t="s">
        <v>132</v>
      </c>
      <c r="AU467" s="11" t="s">
        <v>79</v>
      </c>
    </row>
    <row r="468" s="2" customFormat="1">
      <c r="A468" s="32"/>
      <c r="B468" s="33"/>
      <c r="C468" s="184" t="s">
        <v>617</v>
      </c>
      <c r="D468" s="184" t="s">
        <v>120</v>
      </c>
      <c r="E468" s="185" t="s">
        <v>618</v>
      </c>
      <c r="F468" s="186" t="s">
        <v>619</v>
      </c>
      <c r="G468" s="187" t="s">
        <v>185</v>
      </c>
      <c r="H468" s="188">
        <v>100</v>
      </c>
      <c r="I468" s="189"/>
      <c r="J468" s="190">
        <f>ROUND(I468*H468,2)</f>
        <v>0</v>
      </c>
      <c r="K468" s="186" t="s">
        <v>124</v>
      </c>
      <c r="L468" s="38"/>
      <c r="M468" s="191" t="s">
        <v>1</v>
      </c>
      <c r="N468" s="192" t="s">
        <v>44</v>
      </c>
      <c r="O468" s="85"/>
      <c r="P468" s="193">
        <f>O468*H468</f>
        <v>0</v>
      </c>
      <c r="Q468" s="193">
        <v>0</v>
      </c>
      <c r="R468" s="193">
        <f>Q468*H468</f>
        <v>0</v>
      </c>
      <c r="S468" s="193">
        <v>0</v>
      </c>
      <c r="T468" s="194">
        <f>S468*H468</f>
        <v>0</v>
      </c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R468" s="195" t="s">
        <v>125</v>
      </c>
      <c r="AT468" s="195" t="s">
        <v>120</v>
      </c>
      <c r="AU468" s="195" t="s">
        <v>79</v>
      </c>
      <c r="AY468" s="11" t="s">
        <v>126</v>
      </c>
      <c r="BE468" s="196">
        <f>IF(N468="základní",J468,0)</f>
        <v>0</v>
      </c>
      <c r="BF468" s="196">
        <f>IF(N468="snížená",J468,0)</f>
        <v>0</v>
      </c>
      <c r="BG468" s="196">
        <f>IF(N468="zákl. přenesená",J468,0)</f>
        <v>0</v>
      </c>
      <c r="BH468" s="196">
        <f>IF(N468="sníž. přenesená",J468,0)</f>
        <v>0</v>
      </c>
      <c r="BI468" s="196">
        <f>IF(N468="nulová",J468,0)</f>
        <v>0</v>
      </c>
      <c r="BJ468" s="11" t="s">
        <v>87</v>
      </c>
      <c r="BK468" s="196">
        <f>ROUND(I468*H468,2)</f>
        <v>0</v>
      </c>
      <c r="BL468" s="11" t="s">
        <v>125</v>
      </c>
      <c r="BM468" s="195" t="s">
        <v>620</v>
      </c>
    </row>
    <row r="469" s="2" customFormat="1">
      <c r="A469" s="32"/>
      <c r="B469" s="33"/>
      <c r="C469" s="34"/>
      <c r="D469" s="197" t="s">
        <v>128</v>
      </c>
      <c r="E469" s="34"/>
      <c r="F469" s="198" t="s">
        <v>621</v>
      </c>
      <c r="G469" s="34"/>
      <c r="H469" s="34"/>
      <c r="I469" s="199"/>
      <c r="J469" s="34"/>
      <c r="K469" s="34"/>
      <c r="L469" s="38"/>
      <c r="M469" s="200"/>
      <c r="N469" s="201"/>
      <c r="O469" s="85"/>
      <c r="P469" s="85"/>
      <c r="Q469" s="85"/>
      <c r="R469" s="85"/>
      <c r="S469" s="85"/>
      <c r="T469" s="86"/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T469" s="11" t="s">
        <v>128</v>
      </c>
      <c r="AU469" s="11" t="s">
        <v>79</v>
      </c>
    </row>
    <row r="470" s="2" customFormat="1">
      <c r="A470" s="32"/>
      <c r="B470" s="33"/>
      <c r="C470" s="34"/>
      <c r="D470" s="197" t="s">
        <v>130</v>
      </c>
      <c r="E470" s="34"/>
      <c r="F470" s="202" t="s">
        <v>622</v>
      </c>
      <c r="G470" s="34"/>
      <c r="H470" s="34"/>
      <c r="I470" s="199"/>
      <c r="J470" s="34"/>
      <c r="K470" s="34"/>
      <c r="L470" s="38"/>
      <c r="M470" s="200"/>
      <c r="N470" s="201"/>
      <c r="O470" s="85"/>
      <c r="P470" s="85"/>
      <c r="Q470" s="85"/>
      <c r="R470" s="85"/>
      <c r="S470" s="85"/>
      <c r="T470" s="86"/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T470" s="11" t="s">
        <v>130</v>
      </c>
      <c r="AU470" s="11" t="s">
        <v>79</v>
      </c>
    </row>
    <row r="471" s="2" customFormat="1">
      <c r="A471" s="32"/>
      <c r="B471" s="33"/>
      <c r="C471" s="184" t="s">
        <v>623</v>
      </c>
      <c r="D471" s="184" t="s">
        <v>120</v>
      </c>
      <c r="E471" s="185" t="s">
        <v>624</v>
      </c>
      <c r="F471" s="186" t="s">
        <v>625</v>
      </c>
      <c r="G471" s="187" t="s">
        <v>185</v>
      </c>
      <c r="H471" s="188">
        <v>100</v>
      </c>
      <c r="I471" s="189"/>
      <c r="J471" s="190">
        <f>ROUND(I471*H471,2)</f>
        <v>0</v>
      </c>
      <c r="K471" s="186" t="s">
        <v>124</v>
      </c>
      <c r="L471" s="38"/>
      <c r="M471" s="191" t="s">
        <v>1</v>
      </c>
      <c r="N471" s="192" t="s">
        <v>44</v>
      </c>
      <c r="O471" s="85"/>
      <c r="P471" s="193">
        <f>O471*H471</f>
        <v>0</v>
      </c>
      <c r="Q471" s="193">
        <v>0</v>
      </c>
      <c r="R471" s="193">
        <f>Q471*H471</f>
        <v>0</v>
      </c>
      <c r="S471" s="193">
        <v>0</v>
      </c>
      <c r="T471" s="194">
        <f>S471*H471</f>
        <v>0</v>
      </c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R471" s="195" t="s">
        <v>125</v>
      </c>
      <c r="AT471" s="195" t="s">
        <v>120</v>
      </c>
      <c r="AU471" s="195" t="s">
        <v>79</v>
      </c>
      <c r="AY471" s="11" t="s">
        <v>126</v>
      </c>
      <c r="BE471" s="196">
        <f>IF(N471="základní",J471,0)</f>
        <v>0</v>
      </c>
      <c r="BF471" s="196">
        <f>IF(N471="snížená",J471,0)</f>
        <v>0</v>
      </c>
      <c r="BG471" s="196">
        <f>IF(N471="zákl. přenesená",J471,0)</f>
        <v>0</v>
      </c>
      <c r="BH471" s="196">
        <f>IF(N471="sníž. přenesená",J471,0)</f>
        <v>0</v>
      </c>
      <c r="BI471" s="196">
        <f>IF(N471="nulová",J471,0)</f>
        <v>0</v>
      </c>
      <c r="BJ471" s="11" t="s">
        <v>87</v>
      </c>
      <c r="BK471" s="196">
        <f>ROUND(I471*H471,2)</f>
        <v>0</v>
      </c>
      <c r="BL471" s="11" t="s">
        <v>125</v>
      </c>
      <c r="BM471" s="195" t="s">
        <v>626</v>
      </c>
    </row>
    <row r="472" s="2" customFormat="1">
      <c r="A472" s="32"/>
      <c r="B472" s="33"/>
      <c r="C472" s="34"/>
      <c r="D472" s="197" t="s">
        <v>128</v>
      </c>
      <c r="E472" s="34"/>
      <c r="F472" s="198" t="s">
        <v>627</v>
      </c>
      <c r="G472" s="34"/>
      <c r="H472" s="34"/>
      <c r="I472" s="199"/>
      <c r="J472" s="34"/>
      <c r="K472" s="34"/>
      <c r="L472" s="38"/>
      <c r="M472" s="200"/>
      <c r="N472" s="201"/>
      <c r="O472" s="85"/>
      <c r="P472" s="85"/>
      <c r="Q472" s="85"/>
      <c r="R472" s="85"/>
      <c r="S472" s="85"/>
      <c r="T472" s="86"/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T472" s="11" t="s">
        <v>128</v>
      </c>
      <c r="AU472" s="11" t="s">
        <v>79</v>
      </c>
    </row>
    <row r="473" s="2" customFormat="1">
      <c r="A473" s="32"/>
      <c r="B473" s="33"/>
      <c r="C473" s="34"/>
      <c r="D473" s="197" t="s">
        <v>130</v>
      </c>
      <c r="E473" s="34"/>
      <c r="F473" s="202" t="s">
        <v>628</v>
      </c>
      <c r="G473" s="34"/>
      <c r="H473" s="34"/>
      <c r="I473" s="199"/>
      <c r="J473" s="34"/>
      <c r="K473" s="34"/>
      <c r="L473" s="38"/>
      <c r="M473" s="200"/>
      <c r="N473" s="201"/>
      <c r="O473" s="85"/>
      <c r="P473" s="85"/>
      <c r="Q473" s="85"/>
      <c r="R473" s="85"/>
      <c r="S473" s="85"/>
      <c r="T473" s="86"/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T473" s="11" t="s">
        <v>130</v>
      </c>
      <c r="AU473" s="11" t="s">
        <v>79</v>
      </c>
    </row>
    <row r="474" s="2" customFormat="1">
      <c r="A474" s="32"/>
      <c r="B474" s="33"/>
      <c r="C474" s="34"/>
      <c r="D474" s="197" t="s">
        <v>132</v>
      </c>
      <c r="E474" s="34"/>
      <c r="F474" s="202" t="s">
        <v>629</v>
      </c>
      <c r="G474" s="34"/>
      <c r="H474" s="34"/>
      <c r="I474" s="199"/>
      <c r="J474" s="34"/>
      <c r="K474" s="34"/>
      <c r="L474" s="38"/>
      <c r="M474" s="200"/>
      <c r="N474" s="201"/>
      <c r="O474" s="85"/>
      <c r="P474" s="85"/>
      <c r="Q474" s="85"/>
      <c r="R474" s="85"/>
      <c r="S474" s="85"/>
      <c r="T474" s="86"/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T474" s="11" t="s">
        <v>132</v>
      </c>
      <c r="AU474" s="11" t="s">
        <v>79</v>
      </c>
    </row>
    <row r="475" s="2" customFormat="1">
      <c r="A475" s="32"/>
      <c r="B475" s="33"/>
      <c r="C475" s="184" t="s">
        <v>630</v>
      </c>
      <c r="D475" s="184" t="s">
        <v>120</v>
      </c>
      <c r="E475" s="185" t="s">
        <v>631</v>
      </c>
      <c r="F475" s="186" t="s">
        <v>632</v>
      </c>
      <c r="G475" s="187" t="s">
        <v>185</v>
      </c>
      <c r="H475" s="188">
        <v>100</v>
      </c>
      <c r="I475" s="189"/>
      <c r="J475" s="190">
        <f>ROUND(I475*H475,2)</f>
        <v>0</v>
      </c>
      <c r="K475" s="186" t="s">
        <v>124</v>
      </c>
      <c r="L475" s="38"/>
      <c r="M475" s="191" t="s">
        <v>1</v>
      </c>
      <c r="N475" s="192" t="s">
        <v>44</v>
      </c>
      <c r="O475" s="85"/>
      <c r="P475" s="193">
        <f>O475*H475</f>
        <v>0</v>
      </c>
      <c r="Q475" s="193">
        <v>0</v>
      </c>
      <c r="R475" s="193">
        <f>Q475*H475</f>
        <v>0</v>
      </c>
      <c r="S475" s="193">
        <v>0</v>
      </c>
      <c r="T475" s="194">
        <f>S475*H475</f>
        <v>0</v>
      </c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  <c r="AR475" s="195" t="s">
        <v>125</v>
      </c>
      <c r="AT475" s="195" t="s">
        <v>120</v>
      </c>
      <c r="AU475" s="195" t="s">
        <v>79</v>
      </c>
      <c r="AY475" s="11" t="s">
        <v>126</v>
      </c>
      <c r="BE475" s="196">
        <f>IF(N475="základní",J475,0)</f>
        <v>0</v>
      </c>
      <c r="BF475" s="196">
        <f>IF(N475="snížená",J475,0)</f>
        <v>0</v>
      </c>
      <c r="BG475" s="196">
        <f>IF(N475="zákl. přenesená",J475,0)</f>
        <v>0</v>
      </c>
      <c r="BH475" s="196">
        <f>IF(N475="sníž. přenesená",J475,0)</f>
        <v>0</v>
      </c>
      <c r="BI475" s="196">
        <f>IF(N475="nulová",J475,0)</f>
        <v>0</v>
      </c>
      <c r="BJ475" s="11" t="s">
        <v>87</v>
      </c>
      <c r="BK475" s="196">
        <f>ROUND(I475*H475,2)</f>
        <v>0</v>
      </c>
      <c r="BL475" s="11" t="s">
        <v>125</v>
      </c>
      <c r="BM475" s="195" t="s">
        <v>633</v>
      </c>
    </row>
    <row r="476" s="2" customFormat="1">
      <c r="A476" s="32"/>
      <c r="B476" s="33"/>
      <c r="C476" s="34"/>
      <c r="D476" s="197" t="s">
        <v>128</v>
      </c>
      <c r="E476" s="34"/>
      <c r="F476" s="198" t="s">
        <v>634</v>
      </c>
      <c r="G476" s="34"/>
      <c r="H476" s="34"/>
      <c r="I476" s="199"/>
      <c r="J476" s="34"/>
      <c r="K476" s="34"/>
      <c r="L476" s="38"/>
      <c r="M476" s="200"/>
      <c r="N476" s="201"/>
      <c r="O476" s="85"/>
      <c r="P476" s="85"/>
      <c r="Q476" s="85"/>
      <c r="R476" s="85"/>
      <c r="S476" s="85"/>
      <c r="T476" s="86"/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T476" s="11" t="s">
        <v>128</v>
      </c>
      <c r="AU476" s="11" t="s">
        <v>79</v>
      </c>
    </row>
    <row r="477" s="2" customFormat="1">
      <c r="A477" s="32"/>
      <c r="B477" s="33"/>
      <c r="C477" s="34"/>
      <c r="D477" s="197" t="s">
        <v>130</v>
      </c>
      <c r="E477" s="34"/>
      <c r="F477" s="202" t="s">
        <v>628</v>
      </c>
      <c r="G477" s="34"/>
      <c r="H477" s="34"/>
      <c r="I477" s="199"/>
      <c r="J477" s="34"/>
      <c r="K477" s="34"/>
      <c r="L477" s="38"/>
      <c r="M477" s="200"/>
      <c r="N477" s="201"/>
      <c r="O477" s="85"/>
      <c r="P477" s="85"/>
      <c r="Q477" s="85"/>
      <c r="R477" s="85"/>
      <c r="S477" s="85"/>
      <c r="T477" s="86"/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T477" s="11" t="s">
        <v>130</v>
      </c>
      <c r="AU477" s="11" t="s">
        <v>79</v>
      </c>
    </row>
    <row r="478" s="2" customFormat="1">
      <c r="A478" s="32"/>
      <c r="B478" s="33"/>
      <c r="C478" s="34"/>
      <c r="D478" s="197" t="s">
        <v>132</v>
      </c>
      <c r="E478" s="34"/>
      <c r="F478" s="202" t="s">
        <v>629</v>
      </c>
      <c r="G478" s="34"/>
      <c r="H478" s="34"/>
      <c r="I478" s="199"/>
      <c r="J478" s="34"/>
      <c r="K478" s="34"/>
      <c r="L478" s="38"/>
      <c r="M478" s="200"/>
      <c r="N478" s="201"/>
      <c r="O478" s="85"/>
      <c r="P478" s="85"/>
      <c r="Q478" s="85"/>
      <c r="R478" s="85"/>
      <c r="S478" s="85"/>
      <c r="T478" s="86"/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T478" s="11" t="s">
        <v>132</v>
      </c>
      <c r="AU478" s="11" t="s">
        <v>79</v>
      </c>
    </row>
    <row r="479" s="2" customFormat="1">
      <c r="A479" s="32"/>
      <c r="B479" s="33"/>
      <c r="C479" s="184" t="s">
        <v>635</v>
      </c>
      <c r="D479" s="184" t="s">
        <v>120</v>
      </c>
      <c r="E479" s="185" t="s">
        <v>636</v>
      </c>
      <c r="F479" s="186" t="s">
        <v>637</v>
      </c>
      <c r="G479" s="187" t="s">
        <v>185</v>
      </c>
      <c r="H479" s="188">
        <v>100</v>
      </c>
      <c r="I479" s="189"/>
      <c r="J479" s="190">
        <f>ROUND(I479*H479,2)</f>
        <v>0</v>
      </c>
      <c r="K479" s="186" t="s">
        <v>124</v>
      </c>
      <c r="L479" s="38"/>
      <c r="M479" s="191" t="s">
        <v>1</v>
      </c>
      <c r="N479" s="192" t="s">
        <v>44</v>
      </c>
      <c r="O479" s="85"/>
      <c r="P479" s="193">
        <f>O479*H479</f>
        <v>0</v>
      </c>
      <c r="Q479" s="193">
        <v>0</v>
      </c>
      <c r="R479" s="193">
        <f>Q479*H479</f>
        <v>0</v>
      </c>
      <c r="S479" s="193">
        <v>0</v>
      </c>
      <c r="T479" s="194">
        <f>S479*H479</f>
        <v>0</v>
      </c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R479" s="195" t="s">
        <v>125</v>
      </c>
      <c r="AT479" s="195" t="s">
        <v>120</v>
      </c>
      <c r="AU479" s="195" t="s">
        <v>79</v>
      </c>
      <c r="AY479" s="11" t="s">
        <v>126</v>
      </c>
      <c r="BE479" s="196">
        <f>IF(N479="základní",J479,0)</f>
        <v>0</v>
      </c>
      <c r="BF479" s="196">
        <f>IF(N479="snížená",J479,0)</f>
        <v>0</v>
      </c>
      <c r="BG479" s="196">
        <f>IF(N479="zákl. přenesená",J479,0)</f>
        <v>0</v>
      </c>
      <c r="BH479" s="196">
        <f>IF(N479="sníž. přenesená",J479,0)</f>
        <v>0</v>
      </c>
      <c r="BI479" s="196">
        <f>IF(N479="nulová",J479,0)</f>
        <v>0</v>
      </c>
      <c r="BJ479" s="11" t="s">
        <v>87</v>
      </c>
      <c r="BK479" s="196">
        <f>ROUND(I479*H479,2)</f>
        <v>0</v>
      </c>
      <c r="BL479" s="11" t="s">
        <v>125</v>
      </c>
      <c r="BM479" s="195" t="s">
        <v>638</v>
      </c>
    </row>
    <row r="480" s="2" customFormat="1">
      <c r="A480" s="32"/>
      <c r="B480" s="33"/>
      <c r="C480" s="34"/>
      <c r="D480" s="197" t="s">
        <v>128</v>
      </c>
      <c r="E480" s="34"/>
      <c r="F480" s="198" t="s">
        <v>639</v>
      </c>
      <c r="G480" s="34"/>
      <c r="H480" s="34"/>
      <c r="I480" s="199"/>
      <c r="J480" s="34"/>
      <c r="K480" s="34"/>
      <c r="L480" s="38"/>
      <c r="M480" s="200"/>
      <c r="N480" s="201"/>
      <c r="O480" s="85"/>
      <c r="P480" s="85"/>
      <c r="Q480" s="85"/>
      <c r="R480" s="85"/>
      <c r="S480" s="85"/>
      <c r="T480" s="86"/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T480" s="11" t="s">
        <v>128</v>
      </c>
      <c r="AU480" s="11" t="s">
        <v>79</v>
      </c>
    </row>
    <row r="481" s="2" customFormat="1">
      <c r="A481" s="32"/>
      <c r="B481" s="33"/>
      <c r="C481" s="34"/>
      <c r="D481" s="197" t="s">
        <v>130</v>
      </c>
      <c r="E481" s="34"/>
      <c r="F481" s="202" t="s">
        <v>628</v>
      </c>
      <c r="G481" s="34"/>
      <c r="H481" s="34"/>
      <c r="I481" s="199"/>
      <c r="J481" s="34"/>
      <c r="K481" s="34"/>
      <c r="L481" s="38"/>
      <c r="M481" s="200"/>
      <c r="N481" s="201"/>
      <c r="O481" s="85"/>
      <c r="P481" s="85"/>
      <c r="Q481" s="85"/>
      <c r="R481" s="85"/>
      <c r="S481" s="85"/>
      <c r="T481" s="86"/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T481" s="11" t="s">
        <v>130</v>
      </c>
      <c r="AU481" s="11" t="s">
        <v>79</v>
      </c>
    </row>
    <row r="482" s="2" customFormat="1">
      <c r="A482" s="32"/>
      <c r="B482" s="33"/>
      <c r="C482" s="34"/>
      <c r="D482" s="197" t="s">
        <v>132</v>
      </c>
      <c r="E482" s="34"/>
      <c r="F482" s="202" t="s">
        <v>629</v>
      </c>
      <c r="G482" s="34"/>
      <c r="H482" s="34"/>
      <c r="I482" s="199"/>
      <c r="J482" s="34"/>
      <c r="K482" s="34"/>
      <c r="L482" s="38"/>
      <c r="M482" s="200"/>
      <c r="N482" s="201"/>
      <c r="O482" s="85"/>
      <c r="P482" s="85"/>
      <c r="Q482" s="85"/>
      <c r="R482" s="85"/>
      <c r="S482" s="85"/>
      <c r="T482" s="86"/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T482" s="11" t="s">
        <v>132</v>
      </c>
      <c r="AU482" s="11" t="s">
        <v>79</v>
      </c>
    </row>
    <row r="483" s="2" customFormat="1">
      <c r="A483" s="32"/>
      <c r="B483" s="33"/>
      <c r="C483" s="184" t="s">
        <v>640</v>
      </c>
      <c r="D483" s="184" t="s">
        <v>120</v>
      </c>
      <c r="E483" s="185" t="s">
        <v>641</v>
      </c>
      <c r="F483" s="186" t="s">
        <v>642</v>
      </c>
      <c r="G483" s="187" t="s">
        <v>185</v>
      </c>
      <c r="H483" s="188">
        <v>100</v>
      </c>
      <c r="I483" s="189"/>
      <c r="J483" s="190">
        <f>ROUND(I483*H483,2)</f>
        <v>0</v>
      </c>
      <c r="K483" s="186" t="s">
        <v>124</v>
      </c>
      <c r="L483" s="38"/>
      <c r="M483" s="191" t="s">
        <v>1</v>
      </c>
      <c r="N483" s="192" t="s">
        <v>44</v>
      </c>
      <c r="O483" s="85"/>
      <c r="P483" s="193">
        <f>O483*H483</f>
        <v>0</v>
      </c>
      <c r="Q483" s="193">
        <v>0</v>
      </c>
      <c r="R483" s="193">
        <f>Q483*H483</f>
        <v>0</v>
      </c>
      <c r="S483" s="193">
        <v>0</v>
      </c>
      <c r="T483" s="194">
        <f>S483*H483</f>
        <v>0</v>
      </c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R483" s="195" t="s">
        <v>125</v>
      </c>
      <c r="AT483" s="195" t="s">
        <v>120</v>
      </c>
      <c r="AU483" s="195" t="s">
        <v>79</v>
      </c>
      <c r="AY483" s="11" t="s">
        <v>126</v>
      </c>
      <c r="BE483" s="196">
        <f>IF(N483="základní",J483,0)</f>
        <v>0</v>
      </c>
      <c r="BF483" s="196">
        <f>IF(N483="snížená",J483,0)</f>
        <v>0</v>
      </c>
      <c r="BG483" s="196">
        <f>IF(N483="zákl. přenesená",J483,0)</f>
        <v>0</v>
      </c>
      <c r="BH483" s="196">
        <f>IF(N483="sníž. přenesená",J483,0)</f>
        <v>0</v>
      </c>
      <c r="BI483" s="196">
        <f>IF(N483="nulová",J483,0)</f>
        <v>0</v>
      </c>
      <c r="BJ483" s="11" t="s">
        <v>87</v>
      </c>
      <c r="BK483" s="196">
        <f>ROUND(I483*H483,2)</f>
        <v>0</v>
      </c>
      <c r="BL483" s="11" t="s">
        <v>125</v>
      </c>
      <c r="BM483" s="195" t="s">
        <v>643</v>
      </c>
    </row>
    <row r="484" s="2" customFormat="1">
      <c r="A484" s="32"/>
      <c r="B484" s="33"/>
      <c r="C484" s="34"/>
      <c r="D484" s="197" t="s">
        <v>128</v>
      </c>
      <c r="E484" s="34"/>
      <c r="F484" s="198" t="s">
        <v>644</v>
      </c>
      <c r="G484" s="34"/>
      <c r="H484" s="34"/>
      <c r="I484" s="199"/>
      <c r="J484" s="34"/>
      <c r="K484" s="34"/>
      <c r="L484" s="38"/>
      <c r="M484" s="200"/>
      <c r="N484" s="201"/>
      <c r="O484" s="85"/>
      <c r="P484" s="85"/>
      <c r="Q484" s="85"/>
      <c r="R484" s="85"/>
      <c r="S484" s="85"/>
      <c r="T484" s="86"/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T484" s="11" t="s">
        <v>128</v>
      </c>
      <c r="AU484" s="11" t="s">
        <v>79</v>
      </c>
    </row>
    <row r="485" s="2" customFormat="1">
      <c r="A485" s="32"/>
      <c r="B485" s="33"/>
      <c r="C485" s="34"/>
      <c r="D485" s="197" t="s">
        <v>130</v>
      </c>
      <c r="E485" s="34"/>
      <c r="F485" s="202" t="s">
        <v>628</v>
      </c>
      <c r="G485" s="34"/>
      <c r="H485" s="34"/>
      <c r="I485" s="199"/>
      <c r="J485" s="34"/>
      <c r="K485" s="34"/>
      <c r="L485" s="38"/>
      <c r="M485" s="200"/>
      <c r="N485" s="201"/>
      <c r="O485" s="85"/>
      <c r="P485" s="85"/>
      <c r="Q485" s="85"/>
      <c r="R485" s="85"/>
      <c r="S485" s="85"/>
      <c r="T485" s="86"/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T485" s="11" t="s">
        <v>130</v>
      </c>
      <c r="AU485" s="11" t="s">
        <v>79</v>
      </c>
    </row>
    <row r="486" s="2" customFormat="1">
      <c r="A486" s="32"/>
      <c r="B486" s="33"/>
      <c r="C486" s="34"/>
      <c r="D486" s="197" t="s">
        <v>132</v>
      </c>
      <c r="E486" s="34"/>
      <c r="F486" s="202" t="s">
        <v>629</v>
      </c>
      <c r="G486" s="34"/>
      <c r="H486" s="34"/>
      <c r="I486" s="199"/>
      <c r="J486" s="34"/>
      <c r="K486" s="34"/>
      <c r="L486" s="38"/>
      <c r="M486" s="200"/>
      <c r="N486" s="201"/>
      <c r="O486" s="85"/>
      <c r="P486" s="85"/>
      <c r="Q486" s="85"/>
      <c r="R486" s="85"/>
      <c r="S486" s="85"/>
      <c r="T486" s="86"/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T486" s="11" t="s">
        <v>132</v>
      </c>
      <c r="AU486" s="11" t="s">
        <v>79</v>
      </c>
    </row>
    <row r="487" s="2" customFormat="1">
      <c r="A487" s="32"/>
      <c r="B487" s="33"/>
      <c r="C487" s="184" t="s">
        <v>645</v>
      </c>
      <c r="D487" s="184" t="s">
        <v>120</v>
      </c>
      <c r="E487" s="185" t="s">
        <v>646</v>
      </c>
      <c r="F487" s="186" t="s">
        <v>647</v>
      </c>
      <c r="G487" s="187" t="s">
        <v>185</v>
      </c>
      <c r="H487" s="188">
        <v>100</v>
      </c>
      <c r="I487" s="189"/>
      <c r="J487" s="190">
        <f>ROUND(I487*H487,2)</f>
        <v>0</v>
      </c>
      <c r="K487" s="186" t="s">
        <v>124</v>
      </c>
      <c r="L487" s="38"/>
      <c r="M487" s="191" t="s">
        <v>1</v>
      </c>
      <c r="N487" s="192" t="s">
        <v>44</v>
      </c>
      <c r="O487" s="85"/>
      <c r="P487" s="193">
        <f>O487*H487</f>
        <v>0</v>
      </c>
      <c r="Q487" s="193">
        <v>0</v>
      </c>
      <c r="R487" s="193">
        <f>Q487*H487</f>
        <v>0</v>
      </c>
      <c r="S487" s="193">
        <v>0</v>
      </c>
      <c r="T487" s="194">
        <f>S487*H487</f>
        <v>0</v>
      </c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R487" s="195" t="s">
        <v>125</v>
      </c>
      <c r="AT487" s="195" t="s">
        <v>120</v>
      </c>
      <c r="AU487" s="195" t="s">
        <v>79</v>
      </c>
      <c r="AY487" s="11" t="s">
        <v>126</v>
      </c>
      <c r="BE487" s="196">
        <f>IF(N487="základní",J487,0)</f>
        <v>0</v>
      </c>
      <c r="BF487" s="196">
        <f>IF(N487="snížená",J487,0)</f>
        <v>0</v>
      </c>
      <c r="BG487" s="196">
        <f>IF(N487="zákl. přenesená",J487,0)</f>
        <v>0</v>
      </c>
      <c r="BH487" s="196">
        <f>IF(N487="sníž. přenesená",J487,0)</f>
        <v>0</v>
      </c>
      <c r="BI487" s="196">
        <f>IF(N487="nulová",J487,0)</f>
        <v>0</v>
      </c>
      <c r="BJ487" s="11" t="s">
        <v>87</v>
      </c>
      <c r="BK487" s="196">
        <f>ROUND(I487*H487,2)</f>
        <v>0</v>
      </c>
      <c r="BL487" s="11" t="s">
        <v>125</v>
      </c>
      <c r="BM487" s="195" t="s">
        <v>648</v>
      </c>
    </row>
    <row r="488" s="2" customFormat="1">
      <c r="A488" s="32"/>
      <c r="B488" s="33"/>
      <c r="C488" s="34"/>
      <c r="D488" s="197" t="s">
        <v>128</v>
      </c>
      <c r="E488" s="34"/>
      <c r="F488" s="198" t="s">
        <v>649</v>
      </c>
      <c r="G488" s="34"/>
      <c r="H488" s="34"/>
      <c r="I488" s="199"/>
      <c r="J488" s="34"/>
      <c r="K488" s="34"/>
      <c r="L488" s="38"/>
      <c r="M488" s="200"/>
      <c r="N488" s="201"/>
      <c r="O488" s="85"/>
      <c r="P488" s="85"/>
      <c r="Q488" s="85"/>
      <c r="R488" s="85"/>
      <c r="S488" s="85"/>
      <c r="T488" s="86"/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T488" s="11" t="s">
        <v>128</v>
      </c>
      <c r="AU488" s="11" t="s">
        <v>79</v>
      </c>
    </row>
    <row r="489" s="2" customFormat="1">
      <c r="A489" s="32"/>
      <c r="B489" s="33"/>
      <c r="C489" s="34"/>
      <c r="D489" s="197" t="s">
        <v>130</v>
      </c>
      <c r="E489" s="34"/>
      <c r="F489" s="202" t="s">
        <v>628</v>
      </c>
      <c r="G489" s="34"/>
      <c r="H489" s="34"/>
      <c r="I489" s="199"/>
      <c r="J489" s="34"/>
      <c r="K489" s="34"/>
      <c r="L489" s="38"/>
      <c r="M489" s="200"/>
      <c r="N489" s="201"/>
      <c r="O489" s="85"/>
      <c r="P489" s="85"/>
      <c r="Q489" s="85"/>
      <c r="R489" s="85"/>
      <c r="S489" s="85"/>
      <c r="T489" s="86"/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T489" s="11" t="s">
        <v>130</v>
      </c>
      <c r="AU489" s="11" t="s">
        <v>79</v>
      </c>
    </row>
    <row r="490" s="2" customFormat="1">
      <c r="A490" s="32"/>
      <c r="B490" s="33"/>
      <c r="C490" s="34"/>
      <c r="D490" s="197" t="s">
        <v>132</v>
      </c>
      <c r="E490" s="34"/>
      <c r="F490" s="202" t="s">
        <v>650</v>
      </c>
      <c r="G490" s="34"/>
      <c r="H490" s="34"/>
      <c r="I490" s="199"/>
      <c r="J490" s="34"/>
      <c r="K490" s="34"/>
      <c r="L490" s="38"/>
      <c r="M490" s="200"/>
      <c r="N490" s="201"/>
      <c r="O490" s="85"/>
      <c r="P490" s="85"/>
      <c r="Q490" s="85"/>
      <c r="R490" s="85"/>
      <c r="S490" s="85"/>
      <c r="T490" s="86"/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T490" s="11" t="s">
        <v>132</v>
      </c>
      <c r="AU490" s="11" t="s">
        <v>79</v>
      </c>
    </row>
    <row r="491" s="2" customFormat="1">
      <c r="A491" s="32"/>
      <c r="B491" s="33"/>
      <c r="C491" s="184" t="s">
        <v>651</v>
      </c>
      <c r="D491" s="184" t="s">
        <v>120</v>
      </c>
      <c r="E491" s="185" t="s">
        <v>652</v>
      </c>
      <c r="F491" s="186" t="s">
        <v>653</v>
      </c>
      <c r="G491" s="187" t="s">
        <v>185</v>
      </c>
      <c r="H491" s="188">
        <v>100</v>
      </c>
      <c r="I491" s="189"/>
      <c r="J491" s="190">
        <f>ROUND(I491*H491,2)</f>
        <v>0</v>
      </c>
      <c r="K491" s="186" t="s">
        <v>124</v>
      </c>
      <c r="L491" s="38"/>
      <c r="M491" s="191" t="s">
        <v>1</v>
      </c>
      <c r="N491" s="192" t="s">
        <v>44</v>
      </c>
      <c r="O491" s="85"/>
      <c r="P491" s="193">
        <f>O491*H491</f>
        <v>0</v>
      </c>
      <c r="Q491" s="193">
        <v>0</v>
      </c>
      <c r="R491" s="193">
        <f>Q491*H491</f>
        <v>0</v>
      </c>
      <c r="S491" s="193">
        <v>0</v>
      </c>
      <c r="T491" s="194">
        <f>S491*H491</f>
        <v>0</v>
      </c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R491" s="195" t="s">
        <v>125</v>
      </c>
      <c r="AT491" s="195" t="s">
        <v>120</v>
      </c>
      <c r="AU491" s="195" t="s">
        <v>79</v>
      </c>
      <c r="AY491" s="11" t="s">
        <v>126</v>
      </c>
      <c r="BE491" s="196">
        <f>IF(N491="základní",J491,0)</f>
        <v>0</v>
      </c>
      <c r="BF491" s="196">
        <f>IF(N491="snížená",J491,0)</f>
        <v>0</v>
      </c>
      <c r="BG491" s="196">
        <f>IF(N491="zákl. přenesená",J491,0)</f>
        <v>0</v>
      </c>
      <c r="BH491" s="196">
        <f>IF(N491="sníž. přenesená",J491,0)</f>
        <v>0</v>
      </c>
      <c r="BI491" s="196">
        <f>IF(N491="nulová",J491,0)</f>
        <v>0</v>
      </c>
      <c r="BJ491" s="11" t="s">
        <v>87</v>
      </c>
      <c r="BK491" s="196">
        <f>ROUND(I491*H491,2)</f>
        <v>0</v>
      </c>
      <c r="BL491" s="11" t="s">
        <v>125</v>
      </c>
      <c r="BM491" s="195" t="s">
        <v>654</v>
      </c>
    </row>
    <row r="492" s="2" customFormat="1">
      <c r="A492" s="32"/>
      <c r="B492" s="33"/>
      <c r="C492" s="34"/>
      <c r="D492" s="197" t="s">
        <v>128</v>
      </c>
      <c r="E492" s="34"/>
      <c r="F492" s="198" t="s">
        <v>655</v>
      </c>
      <c r="G492" s="34"/>
      <c r="H492" s="34"/>
      <c r="I492" s="199"/>
      <c r="J492" s="34"/>
      <c r="K492" s="34"/>
      <c r="L492" s="38"/>
      <c r="M492" s="200"/>
      <c r="N492" s="201"/>
      <c r="O492" s="85"/>
      <c r="P492" s="85"/>
      <c r="Q492" s="85"/>
      <c r="R492" s="85"/>
      <c r="S492" s="85"/>
      <c r="T492" s="86"/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T492" s="11" t="s">
        <v>128</v>
      </c>
      <c r="AU492" s="11" t="s">
        <v>79</v>
      </c>
    </row>
    <row r="493" s="2" customFormat="1">
      <c r="A493" s="32"/>
      <c r="B493" s="33"/>
      <c r="C493" s="34"/>
      <c r="D493" s="197" t="s">
        <v>130</v>
      </c>
      <c r="E493" s="34"/>
      <c r="F493" s="202" t="s">
        <v>628</v>
      </c>
      <c r="G493" s="34"/>
      <c r="H493" s="34"/>
      <c r="I493" s="199"/>
      <c r="J493" s="34"/>
      <c r="K493" s="34"/>
      <c r="L493" s="38"/>
      <c r="M493" s="200"/>
      <c r="N493" s="201"/>
      <c r="O493" s="85"/>
      <c r="P493" s="85"/>
      <c r="Q493" s="85"/>
      <c r="R493" s="85"/>
      <c r="S493" s="85"/>
      <c r="T493" s="86"/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  <c r="AE493" s="32"/>
      <c r="AT493" s="11" t="s">
        <v>130</v>
      </c>
      <c r="AU493" s="11" t="s">
        <v>79</v>
      </c>
    </row>
    <row r="494" s="2" customFormat="1">
      <c r="A494" s="32"/>
      <c r="B494" s="33"/>
      <c r="C494" s="34"/>
      <c r="D494" s="197" t="s">
        <v>132</v>
      </c>
      <c r="E494" s="34"/>
      <c r="F494" s="202" t="s">
        <v>650</v>
      </c>
      <c r="G494" s="34"/>
      <c r="H494" s="34"/>
      <c r="I494" s="199"/>
      <c r="J494" s="34"/>
      <c r="K494" s="34"/>
      <c r="L494" s="38"/>
      <c r="M494" s="200"/>
      <c r="N494" s="201"/>
      <c r="O494" s="85"/>
      <c r="P494" s="85"/>
      <c r="Q494" s="85"/>
      <c r="R494" s="85"/>
      <c r="S494" s="85"/>
      <c r="T494" s="86"/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T494" s="11" t="s">
        <v>132</v>
      </c>
      <c r="AU494" s="11" t="s">
        <v>79</v>
      </c>
    </row>
    <row r="495" s="2" customFormat="1">
      <c r="A495" s="32"/>
      <c r="B495" s="33"/>
      <c r="C495" s="184" t="s">
        <v>656</v>
      </c>
      <c r="D495" s="184" t="s">
        <v>120</v>
      </c>
      <c r="E495" s="185" t="s">
        <v>657</v>
      </c>
      <c r="F495" s="186" t="s">
        <v>658</v>
      </c>
      <c r="G495" s="187" t="s">
        <v>185</v>
      </c>
      <c r="H495" s="188">
        <v>100</v>
      </c>
      <c r="I495" s="189"/>
      <c r="J495" s="190">
        <f>ROUND(I495*H495,2)</f>
        <v>0</v>
      </c>
      <c r="K495" s="186" t="s">
        <v>124</v>
      </c>
      <c r="L495" s="38"/>
      <c r="M495" s="191" t="s">
        <v>1</v>
      </c>
      <c r="N495" s="192" t="s">
        <v>44</v>
      </c>
      <c r="O495" s="85"/>
      <c r="P495" s="193">
        <f>O495*H495</f>
        <v>0</v>
      </c>
      <c r="Q495" s="193">
        <v>0</v>
      </c>
      <c r="R495" s="193">
        <f>Q495*H495</f>
        <v>0</v>
      </c>
      <c r="S495" s="193">
        <v>0</v>
      </c>
      <c r="T495" s="194">
        <f>S495*H495</f>
        <v>0</v>
      </c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  <c r="AE495" s="32"/>
      <c r="AR495" s="195" t="s">
        <v>125</v>
      </c>
      <c r="AT495" s="195" t="s">
        <v>120</v>
      </c>
      <c r="AU495" s="195" t="s">
        <v>79</v>
      </c>
      <c r="AY495" s="11" t="s">
        <v>126</v>
      </c>
      <c r="BE495" s="196">
        <f>IF(N495="základní",J495,0)</f>
        <v>0</v>
      </c>
      <c r="BF495" s="196">
        <f>IF(N495="snížená",J495,0)</f>
        <v>0</v>
      </c>
      <c r="BG495" s="196">
        <f>IF(N495="zákl. přenesená",J495,0)</f>
        <v>0</v>
      </c>
      <c r="BH495" s="196">
        <f>IF(N495="sníž. přenesená",J495,0)</f>
        <v>0</v>
      </c>
      <c r="BI495" s="196">
        <f>IF(N495="nulová",J495,0)</f>
        <v>0</v>
      </c>
      <c r="BJ495" s="11" t="s">
        <v>87</v>
      </c>
      <c r="BK495" s="196">
        <f>ROUND(I495*H495,2)</f>
        <v>0</v>
      </c>
      <c r="BL495" s="11" t="s">
        <v>125</v>
      </c>
      <c r="BM495" s="195" t="s">
        <v>659</v>
      </c>
    </row>
    <row r="496" s="2" customFormat="1">
      <c r="A496" s="32"/>
      <c r="B496" s="33"/>
      <c r="C496" s="34"/>
      <c r="D496" s="197" t="s">
        <v>128</v>
      </c>
      <c r="E496" s="34"/>
      <c r="F496" s="198" t="s">
        <v>660</v>
      </c>
      <c r="G496" s="34"/>
      <c r="H496" s="34"/>
      <c r="I496" s="199"/>
      <c r="J496" s="34"/>
      <c r="K496" s="34"/>
      <c r="L496" s="38"/>
      <c r="M496" s="200"/>
      <c r="N496" s="201"/>
      <c r="O496" s="85"/>
      <c r="P496" s="85"/>
      <c r="Q496" s="85"/>
      <c r="R496" s="85"/>
      <c r="S496" s="85"/>
      <c r="T496" s="86"/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T496" s="11" t="s">
        <v>128</v>
      </c>
      <c r="AU496" s="11" t="s">
        <v>79</v>
      </c>
    </row>
    <row r="497" s="2" customFormat="1">
      <c r="A497" s="32"/>
      <c r="B497" s="33"/>
      <c r="C497" s="34"/>
      <c r="D497" s="197" t="s">
        <v>130</v>
      </c>
      <c r="E497" s="34"/>
      <c r="F497" s="202" t="s">
        <v>628</v>
      </c>
      <c r="G497" s="34"/>
      <c r="H497" s="34"/>
      <c r="I497" s="199"/>
      <c r="J497" s="34"/>
      <c r="K497" s="34"/>
      <c r="L497" s="38"/>
      <c r="M497" s="200"/>
      <c r="N497" s="201"/>
      <c r="O497" s="85"/>
      <c r="P497" s="85"/>
      <c r="Q497" s="85"/>
      <c r="R497" s="85"/>
      <c r="S497" s="85"/>
      <c r="T497" s="86"/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  <c r="AE497" s="32"/>
      <c r="AT497" s="11" t="s">
        <v>130</v>
      </c>
      <c r="AU497" s="11" t="s">
        <v>79</v>
      </c>
    </row>
    <row r="498" s="2" customFormat="1">
      <c r="A498" s="32"/>
      <c r="B498" s="33"/>
      <c r="C498" s="34"/>
      <c r="D498" s="197" t="s">
        <v>132</v>
      </c>
      <c r="E498" s="34"/>
      <c r="F498" s="202" t="s">
        <v>650</v>
      </c>
      <c r="G498" s="34"/>
      <c r="H498" s="34"/>
      <c r="I498" s="199"/>
      <c r="J498" s="34"/>
      <c r="K498" s="34"/>
      <c r="L498" s="38"/>
      <c r="M498" s="200"/>
      <c r="N498" s="201"/>
      <c r="O498" s="85"/>
      <c r="P498" s="85"/>
      <c r="Q498" s="85"/>
      <c r="R498" s="85"/>
      <c r="S498" s="85"/>
      <c r="T498" s="86"/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32"/>
      <c r="AT498" s="11" t="s">
        <v>132</v>
      </c>
      <c r="AU498" s="11" t="s">
        <v>79</v>
      </c>
    </row>
    <row r="499" s="2" customFormat="1">
      <c r="A499" s="32"/>
      <c r="B499" s="33"/>
      <c r="C499" s="184" t="s">
        <v>661</v>
      </c>
      <c r="D499" s="184" t="s">
        <v>120</v>
      </c>
      <c r="E499" s="185" t="s">
        <v>662</v>
      </c>
      <c r="F499" s="186" t="s">
        <v>663</v>
      </c>
      <c r="G499" s="187" t="s">
        <v>185</v>
      </c>
      <c r="H499" s="188">
        <v>100</v>
      </c>
      <c r="I499" s="189"/>
      <c r="J499" s="190">
        <f>ROUND(I499*H499,2)</f>
        <v>0</v>
      </c>
      <c r="K499" s="186" t="s">
        <v>124</v>
      </c>
      <c r="L499" s="38"/>
      <c r="M499" s="191" t="s">
        <v>1</v>
      </c>
      <c r="N499" s="192" t="s">
        <v>44</v>
      </c>
      <c r="O499" s="85"/>
      <c r="P499" s="193">
        <f>O499*H499</f>
        <v>0</v>
      </c>
      <c r="Q499" s="193">
        <v>0</v>
      </c>
      <c r="R499" s="193">
        <f>Q499*H499</f>
        <v>0</v>
      </c>
      <c r="S499" s="193">
        <v>0</v>
      </c>
      <c r="T499" s="194">
        <f>S499*H499</f>
        <v>0</v>
      </c>
      <c r="U499" s="32"/>
      <c r="V499" s="32"/>
      <c r="W499" s="32"/>
      <c r="X499" s="32"/>
      <c r="Y499" s="32"/>
      <c r="Z499" s="32"/>
      <c r="AA499" s="32"/>
      <c r="AB499" s="32"/>
      <c r="AC499" s="32"/>
      <c r="AD499" s="32"/>
      <c r="AE499" s="32"/>
      <c r="AR499" s="195" t="s">
        <v>125</v>
      </c>
      <c r="AT499" s="195" t="s">
        <v>120</v>
      </c>
      <c r="AU499" s="195" t="s">
        <v>79</v>
      </c>
      <c r="AY499" s="11" t="s">
        <v>126</v>
      </c>
      <c r="BE499" s="196">
        <f>IF(N499="základní",J499,0)</f>
        <v>0</v>
      </c>
      <c r="BF499" s="196">
        <f>IF(N499="snížená",J499,0)</f>
        <v>0</v>
      </c>
      <c r="BG499" s="196">
        <f>IF(N499="zákl. přenesená",J499,0)</f>
        <v>0</v>
      </c>
      <c r="BH499" s="196">
        <f>IF(N499="sníž. přenesená",J499,0)</f>
        <v>0</v>
      </c>
      <c r="BI499" s="196">
        <f>IF(N499="nulová",J499,0)</f>
        <v>0</v>
      </c>
      <c r="BJ499" s="11" t="s">
        <v>87</v>
      </c>
      <c r="BK499" s="196">
        <f>ROUND(I499*H499,2)</f>
        <v>0</v>
      </c>
      <c r="BL499" s="11" t="s">
        <v>125</v>
      </c>
      <c r="BM499" s="195" t="s">
        <v>664</v>
      </c>
    </row>
    <row r="500" s="2" customFormat="1">
      <c r="A500" s="32"/>
      <c r="B500" s="33"/>
      <c r="C500" s="34"/>
      <c r="D500" s="197" t="s">
        <v>128</v>
      </c>
      <c r="E500" s="34"/>
      <c r="F500" s="198" t="s">
        <v>665</v>
      </c>
      <c r="G500" s="34"/>
      <c r="H500" s="34"/>
      <c r="I500" s="199"/>
      <c r="J500" s="34"/>
      <c r="K500" s="34"/>
      <c r="L500" s="38"/>
      <c r="M500" s="200"/>
      <c r="N500" s="201"/>
      <c r="O500" s="85"/>
      <c r="P500" s="85"/>
      <c r="Q500" s="85"/>
      <c r="R500" s="85"/>
      <c r="S500" s="85"/>
      <c r="T500" s="86"/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  <c r="AE500" s="32"/>
      <c r="AT500" s="11" t="s">
        <v>128</v>
      </c>
      <c r="AU500" s="11" t="s">
        <v>79</v>
      </c>
    </row>
    <row r="501" s="2" customFormat="1">
      <c r="A501" s="32"/>
      <c r="B501" s="33"/>
      <c r="C501" s="34"/>
      <c r="D501" s="197" t="s">
        <v>130</v>
      </c>
      <c r="E501" s="34"/>
      <c r="F501" s="202" t="s">
        <v>628</v>
      </c>
      <c r="G501" s="34"/>
      <c r="H501" s="34"/>
      <c r="I501" s="199"/>
      <c r="J501" s="34"/>
      <c r="K501" s="34"/>
      <c r="L501" s="38"/>
      <c r="M501" s="200"/>
      <c r="N501" s="201"/>
      <c r="O501" s="85"/>
      <c r="P501" s="85"/>
      <c r="Q501" s="85"/>
      <c r="R501" s="85"/>
      <c r="S501" s="85"/>
      <c r="T501" s="86"/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  <c r="AE501" s="32"/>
      <c r="AT501" s="11" t="s">
        <v>130</v>
      </c>
      <c r="AU501" s="11" t="s">
        <v>79</v>
      </c>
    </row>
    <row r="502" s="2" customFormat="1">
      <c r="A502" s="32"/>
      <c r="B502" s="33"/>
      <c r="C502" s="34"/>
      <c r="D502" s="197" t="s">
        <v>132</v>
      </c>
      <c r="E502" s="34"/>
      <c r="F502" s="202" t="s">
        <v>650</v>
      </c>
      <c r="G502" s="34"/>
      <c r="H502" s="34"/>
      <c r="I502" s="199"/>
      <c r="J502" s="34"/>
      <c r="K502" s="34"/>
      <c r="L502" s="38"/>
      <c r="M502" s="200"/>
      <c r="N502" s="201"/>
      <c r="O502" s="85"/>
      <c r="P502" s="85"/>
      <c r="Q502" s="85"/>
      <c r="R502" s="85"/>
      <c r="S502" s="85"/>
      <c r="T502" s="86"/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  <c r="AE502" s="32"/>
      <c r="AT502" s="11" t="s">
        <v>132</v>
      </c>
      <c r="AU502" s="11" t="s">
        <v>79</v>
      </c>
    </row>
    <row r="503" s="2" customFormat="1">
      <c r="A503" s="32"/>
      <c r="B503" s="33"/>
      <c r="C503" s="184" t="s">
        <v>666</v>
      </c>
      <c r="D503" s="184" t="s">
        <v>120</v>
      </c>
      <c r="E503" s="185" t="s">
        <v>667</v>
      </c>
      <c r="F503" s="186" t="s">
        <v>668</v>
      </c>
      <c r="G503" s="187" t="s">
        <v>185</v>
      </c>
      <c r="H503" s="188">
        <v>100</v>
      </c>
      <c r="I503" s="189"/>
      <c r="J503" s="190">
        <f>ROUND(I503*H503,2)</f>
        <v>0</v>
      </c>
      <c r="K503" s="186" t="s">
        <v>124</v>
      </c>
      <c r="L503" s="38"/>
      <c r="M503" s="191" t="s">
        <v>1</v>
      </c>
      <c r="N503" s="192" t="s">
        <v>44</v>
      </c>
      <c r="O503" s="85"/>
      <c r="P503" s="193">
        <f>O503*H503</f>
        <v>0</v>
      </c>
      <c r="Q503" s="193">
        <v>0</v>
      </c>
      <c r="R503" s="193">
        <f>Q503*H503</f>
        <v>0</v>
      </c>
      <c r="S503" s="193">
        <v>0</v>
      </c>
      <c r="T503" s="194">
        <f>S503*H503</f>
        <v>0</v>
      </c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  <c r="AE503" s="32"/>
      <c r="AR503" s="195" t="s">
        <v>125</v>
      </c>
      <c r="AT503" s="195" t="s">
        <v>120</v>
      </c>
      <c r="AU503" s="195" t="s">
        <v>79</v>
      </c>
      <c r="AY503" s="11" t="s">
        <v>126</v>
      </c>
      <c r="BE503" s="196">
        <f>IF(N503="základní",J503,0)</f>
        <v>0</v>
      </c>
      <c r="BF503" s="196">
        <f>IF(N503="snížená",J503,0)</f>
        <v>0</v>
      </c>
      <c r="BG503" s="196">
        <f>IF(N503="zákl. přenesená",J503,0)</f>
        <v>0</v>
      </c>
      <c r="BH503" s="196">
        <f>IF(N503="sníž. přenesená",J503,0)</f>
        <v>0</v>
      </c>
      <c r="BI503" s="196">
        <f>IF(N503="nulová",J503,0)</f>
        <v>0</v>
      </c>
      <c r="BJ503" s="11" t="s">
        <v>87</v>
      </c>
      <c r="BK503" s="196">
        <f>ROUND(I503*H503,2)</f>
        <v>0</v>
      </c>
      <c r="BL503" s="11" t="s">
        <v>125</v>
      </c>
      <c r="BM503" s="195" t="s">
        <v>669</v>
      </c>
    </row>
    <row r="504" s="2" customFormat="1">
      <c r="A504" s="32"/>
      <c r="B504" s="33"/>
      <c r="C504" s="34"/>
      <c r="D504" s="197" t="s">
        <v>128</v>
      </c>
      <c r="E504" s="34"/>
      <c r="F504" s="198" t="s">
        <v>670</v>
      </c>
      <c r="G504" s="34"/>
      <c r="H504" s="34"/>
      <c r="I504" s="199"/>
      <c r="J504" s="34"/>
      <c r="K504" s="34"/>
      <c r="L504" s="38"/>
      <c r="M504" s="200"/>
      <c r="N504" s="201"/>
      <c r="O504" s="85"/>
      <c r="P504" s="85"/>
      <c r="Q504" s="85"/>
      <c r="R504" s="85"/>
      <c r="S504" s="85"/>
      <c r="T504" s="86"/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T504" s="11" t="s">
        <v>128</v>
      </c>
      <c r="AU504" s="11" t="s">
        <v>79</v>
      </c>
    </row>
    <row r="505" s="2" customFormat="1">
      <c r="A505" s="32"/>
      <c r="B505" s="33"/>
      <c r="C505" s="34"/>
      <c r="D505" s="197" t="s">
        <v>130</v>
      </c>
      <c r="E505" s="34"/>
      <c r="F505" s="202" t="s">
        <v>628</v>
      </c>
      <c r="G505" s="34"/>
      <c r="H505" s="34"/>
      <c r="I505" s="199"/>
      <c r="J505" s="34"/>
      <c r="K505" s="34"/>
      <c r="L505" s="38"/>
      <c r="M505" s="200"/>
      <c r="N505" s="201"/>
      <c r="O505" s="85"/>
      <c r="P505" s="85"/>
      <c r="Q505" s="85"/>
      <c r="R505" s="85"/>
      <c r="S505" s="85"/>
      <c r="T505" s="86"/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  <c r="AE505" s="32"/>
      <c r="AT505" s="11" t="s">
        <v>130</v>
      </c>
      <c r="AU505" s="11" t="s">
        <v>79</v>
      </c>
    </row>
    <row r="506" s="2" customFormat="1">
      <c r="A506" s="32"/>
      <c r="B506" s="33"/>
      <c r="C506" s="34"/>
      <c r="D506" s="197" t="s">
        <v>132</v>
      </c>
      <c r="E506" s="34"/>
      <c r="F506" s="202" t="s">
        <v>671</v>
      </c>
      <c r="G506" s="34"/>
      <c r="H506" s="34"/>
      <c r="I506" s="199"/>
      <c r="J506" s="34"/>
      <c r="K506" s="34"/>
      <c r="L506" s="38"/>
      <c r="M506" s="200"/>
      <c r="N506" s="201"/>
      <c r="O506" s="85"/>
      <c r="P506" s="85"/>
      <c r="Q506" s="85"/>
      <c r="R506" s="85"/>
      <c r="S506" s="85"/>
      <c r="T506" s="86"/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  <c r="AE506" s="32"/>
      <c r="AT506" s="11" t="s">
        <v>132</v>
      </c>
      <c r="AU506" s="11" t="s">
        <v>79</v>
      </c>
    </row>
    <row r="507" s="2" customFormat="1">
      <c r="A507" s="32"/>
      <c r="B507" s="33"/>
      <c r="C507" s="184" t="s">
        <v>672</v>
      </c>
      <c r="D507" s="184" t="s">
        <v>120</v>
      </c>
      <c r="E507" s="185" t="s">
        <v>673</v>
      </c>
      <c r="F507" s="186" t="s">
        <v>674</v>
      </c>
      <c r="G507" s="187" t="s">
        <v>185</v>
      </c>
      <c r="H507" s="188">
        <v>100</v>
      </c>
      <c r="I507" s="189"/>
      <c r="J507" s="190">
        <f>ROUND(I507*H507,2)</f>
        <v>0</v>
      </c>
      <c r="K507" s="186" t="s">
        <v>124</v>
      </c>
      <c r="L507" s="38"/>
      <c r="M507" s="191" t="s">
        <v>1</v>
      </c>
      <c r="N507" s="192" t="s">
        <v>44</v>
      </c>
      <c r="O507" s="85"/>
      <c r="P507" s="193">
        <f>O507*H507</f>
        <v>0</v>
      </c>
      <c r="Q507" s="193">
        <v>0</v>
      </c>
      <c r="R507" s="193">
        <f>Q507*H507</f>
        <v>0</v>
      </c>
      <c r="S507" s="193">
        <v>0</v>
      </c>
      <c r="T507" s="194">
        <f>S507*H507</f>
        <v>0</v>
      </c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  <c r="AE507" s="32"/>
      <c r="AR507" s="195" t="s">
        <v>125</v>
      </c>
      <c r="AT507" s="195" t="s">
        <v>120</v>
      </c>
      <c r="AU507" s="195" t="s">
        <v>79</v>
      </c>
      <c r="AY507" s="11" t="s">
        <v>126</v>
      </c>
      <c r="BE507" s="196">
        <f>IF(N507="základní",J507,0)</f>
        <v>0</v>
      </c>
      <c r="BF507" s="196">
        <f>IF(N507="snížená",J507,0)</f>
        <v>0</v>
      </c>
      <c r="BG507" s="196">
        <f>IF(N507="zákl. přenesená",J507,0)</f>
        <v>0</v>
      </c>
      <c r="BH507" s="196">
        <f>IF(N507="sníž. přenesená",J507,0)</f>
        <v>0</v>
      </c>
      <c r="BI507" s="196">
        <f>IF(N507="nulová",J507,0)</f>
        <v>0</v>
      </c>
      <c r="BJ507" s="11" t="s">
        <v>87</v>
      </c>
      <c r="BK507" s="196">
        <f>ROUND(I507*H507,2)</f>
        <v>0</v>
      </c>
      <c r="BL507" s="11" t="s">
        <v>125</v>
      </c>
      <c r="BM507" s="195" t="s">
        <v>675</v>
      </c>
    </row>
    <row r="508" s="2" customFormat="1">
      <c r="A508" s="32"/>
      <c r="B508" s="33"/>
      <c r="C508" s="34"/>
      <c r="D508" s="197" t="s">
        <v>128</v>
      </c>
      <c r="E508" s="34"/>
      <c r="F508" s="198" t="s">
        <v>676</v>
      </c>
      <c r="G508" s="34"/>
      <c r="H508" s="34"/>
      <c r="I508" s="199"/>
      <c r="J508" s="34"/>
      <c r="K508" s="34"/>
      <c r="L508" s="38"/>
      <c r="M508" s="200"/>
      <c r="N508" s="201"/>
      <c r="O508" s="85"/>
      <c r="P508" s="85"/>
      <c r="Q508" s="85"/>
      <c r="R508" s="85"/>
      <c r="S508" s="85"/>
      <c r="T508" s="86"/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32"/>
      <c r="AT508" s="11" t="s">
        <v>128</v>
      </c>
      <c r="AU508" s="11" t="s">
        <v>79</v>
      </c>
    </row>
    <row r="509" s="2" customFormat="1">
      <c r="A509" s="32"/>
      <c r="B509" s="33"/>
      <c r="C509" s="34"/>
      <c r="D509" s="197" t="s">
        <v>130</v>
      </c>
      <c r="E509" s="34"/>
      <c r="F509" s="202" t="s">
        <v>628</v>
      </c>
      <c r="G509" s="34"/>
      <c r="H509" s="34"/>
      <c r="I509" s="199"/>
      <c r="J509" s="34"/>
      <c r="K509" s="34"/>
      <c r="L509" s="38"/>
      <c r="M509" s="200"/>
      <c r="N509" s="201"/>
      <c r="O509" s="85"/>
      <c r="P509" s="85"/>
      <c r="Q509" s="85"/>
      <c r="R509" s="85"/>
      <c r="S509" s="85"/>
      <c r="T509" s="86"/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  <c r="AE509" s="32"/>
      <c r="AT509" s="11" t="s">
        <v>130</v>
      </c>
      <c r="AU509" s="11" t="s">
        <v>79</v>
      </c>
    </row>
    <row r="510" s="2" customFormat="1">
      <c r="A510" s="32"/>
      <c r="B510" s="33"/>
      <c r="C510" s="34"/>
      <c r="D510" s="197" t="s">
        <v>132</v>
      </c>
      <c r="E510" s="34"/>
      <c r="F510" s="202" t="s">
        <v>671</v>
      </c>
      <c r="G510" s="34"/>
      <c r="H510" s="34"/>
      <c r="I510" s="199"/>
      <c r="J510" s="34"/>
      <c r="K510" s="34"/>
      <c r="L510" s="38"/>
      <c r="M510" s="200"/>
      <c r="N510" s="201"/>
      <c r="O510" s="85"/>
      <c r="P510" s="85"/>
      <c r="Q510" s="85"/>
      <c r="R510" s="85"/>
      <c r="S510" s="85"/>
      <c r="T510" s="86"/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  <c r="AE510" s="32"/>
      <c r="AT510" s="11" t="s">
        <v>132</v>
      </c>
      <c r="AU510" s="11" t="s">
        <v>79</v>
      </c>
    </row>
    <row r="511" s="2" customFormat="1">
      <c r="A511" s="32"/>
      <c r="B511" s="33"/>
      <c r="C511" s="184" t="s">
        <v>677</v>
      </c>
      <c r="D511" s="184" t="s">
        <v>120</v>
      </c>
      <c r="E511" s="185" t="s">
        <v>678</v>
      </c>
      <c r="F511" s="186" t="s">
        <v>679</v>
      </c>
      <c r="G511" s="187" t="s">
        <v>185</v>
      </c>
      <c r="H511" s="188">
        <v>100</v>
      </c>
      <c r="I511" s="189"/>
      <c r="J511" s="190">
        <f>ROUND(I511*H511,2)</f>
        <v>0</v>
      </c>
      <c r="K511" s="186" t="s">
        <v>124</v>
      </c>
      <c r="L511" s="38"/>
      <c r="M511" s="191" t="s">
        <v>1</v>
      </c>
      <c r="N511" s="192" t="s">
        <v>44</v>
      </c>
      <c r="O511" s="85"/>
      <c r="P511" s="193">
        <f>O511*H511</f>
        <v>0</v>
      </c>
      <c r="Q511" s="193">
        <v>0</v>
      </c>
      <c r="R511" s="193">
        <f>Q511*H511</f>
        <v>0</v>
      </c>
      <c r="S511" s="193">
        <v>0</v>
      </c>
      <c r="T511" s="194">
        <f>S511*H511</f>
        <v>0</v>
      </c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  <c r="AE511" s="32"/>
      <c r="AR511" s="195" t="s">
        <v>125</v>
      </c>
      <c r="AT511" s="195" t="s">
        <v>120</v>
      </c>
      <c r="AU511" s="195" t="s">
        <v>79</v>
      </c>
      <c r="AY511" s="11" t="s">
        <v>126</v>
      </c>
      <c r="BE511" s="196">
        <f>IF(N511="základní",J511,0)</f>
        <v>0</v>
      </c>
      <c r="BF511" s="196">
        <f>IF(N511="snížená",J511,0)</f>
        <v>0</v>
      </c>
      <c r="BG511" s="196">
        <f>IF(N511="zákl. přenesená",J511,0)</f>
        <v>0</v>
      </c>
      <c r="BH511" s="196">
        <f>IF(N511="sníž. přenesená",J511,0)</f>
        <v>0</v>
      </c>
      <c r="BI511" s="196">
        <f>IF(N511="nulová",J511,0)</f>
        <v>0</v>
      </c>
      <c r="BJ511" s="11" t="s">
        <v>87</v>
      </c>
      <c r="BK511" s="196">
        <f>ROUND(I511*H511,2)</f>
        <v>0</v>
      </c>
      <c r="BL511" s="11" t="s">
        <v>125</v>
      </c>
      <c r="BM511" s="195" t="s">
        <v>680</v>
      </c>
    </row>
    <row r="512" s="2" customFormat="1">
      <c r="A512" s="32"/>
      <c r="B512" s="33"/>
      <c r="C512" s="34"/>
      <c r="D512" s="197" t="s">
        <v>128</v>
      </c>
      <c r="E512" s="34"/>
      <c r="F512" s="198" t="s">
        <v>681</v>
      </c>
      <c r="G512" s="34"/>
      <c r="H512" s="34"/>
      <c r="I512" s="199"/>
      <c r="J512" s="34"/>
      <c r="K512" s="34"/>
      <c r="L512" s="38"/>
      <c r="M512" s="200"/>
      <c r="N512" s="201"/>
      <c r="O512" s="85"/>
      <c r="P512" s="85"/>
      <c r="Q512" s="85"/>
      <c r="R512" s="85"/>
      <c r="S512" s="85"/>
      <c r="T512" s="86"/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T512" s="11" t="s">
        <v>128</v>
      </c>
      <c r="AU512" s="11" t="s">
        <v>79</v>
      </c>
    </row>
    <row r="513" s="2" customFormat="1">
      <c r="A513" s="32"/>
      <c r="B513" s="33"/>
      <c r="C513" s="34"/>
      <c r="D513" s="197" t="s">
        <v>130</v>
      </c>
      <c r="E513" s="34"/>
      <c r="F513" s="202" t="s">
        <v>628</v>
      </c>
      <c r="G513" s="34"/>
      <c r="H513" s="34"/>
      <c r="I513" s="199"/>
      <c r="J513" s="34"/>
      <c r="K513" s="34"/>
      <c r="L513" s="38"/>
      <c r="M513" s="200"/>
      <c r="N513" s="201"/>
      <c r="O513" s="85"/>
      <c r="P513" s="85"/>
      <c r="Q513" s="85"/>
      <c r="R513" s="85"/>
      <c r="S513" s="85"/>
      <c r="T513" s="86"/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  <c r="AE513" s="32"/>
      <c r="AT513" s="11" t="s">
        <v>130</v>
      </c>
      <c r="AU513" s="11" t="s">
        <v>79</v>
      </c>
    </row>
    <row r="514" s="2" customFormat="1">
      <c r="A514" s="32"/>
      <c r="B514" s="33"/>
      <c r="C514" s="34"/>
      <c r="D514" s="197" t="s">
        <v>132</v>
      </c>
      <c r="E514" s="34"/>
      <c r="F514" s="202" t="s">
        <v>671</v>
      </c>
      <c r="G514" s="34"/>
      <c r="H514" s="34"/>
      <c r="I514" s="199"/>
      <c r="J514" s="34"/>
      <c r="K514" s="34"/>
      <c r="L514" s="38"/>
      <c r="M514" s="200"/>
      <c r="N514" s="201"/>
      <c r="O514" s="85"/>
      <c r="P514" s="85"/>
      <c r="Q514" s="85"/>
      <c r="R514" s="85"/>
      <c r="S514" s="85"/>
      <c r="T514" s="86"/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T514" s="11" t="s">
        <v>132</v>
      </c>
      <c r="AU514" s="11" t="s">
        <v>79</v>
      </c>
    </row>
    <row r="515" s="2" customFormat="1">
      <c r="A515" s="32"/>
      <c r="B515" s="33"/>
      <c r="C515" s="184" t="s">
        <v>682</v>
      </c>
      <c r="D515" s="184" t="s">
        <v>120</v>
      </c>
      <c r="E515" s="185" t="s">
        <v>683</v>
      </c>
      <c r="F515" s="186" t="s">
        <v>684</v>
      </c>
      <c r="G515" s="187" t="s">
        <v>185</v>
      </c>
      <c r="H515" s="188">
        <v>100</v>
      </c>
      <c r="I515" s="189"/>
      <c r="J515" s="190">
        <f>ROUND(I515*H515,2)</f>
        <v>0</v>
      </c>
      <c r="K515" s="186" t="s">
        <v>124</v>
      </c>
      <c r="L515" s="38"/>
      <c r="M515" s="191" t="s">
        <v>1</v>
      </c>
      <c r="N515" s="192" t="s">
        <v>44</v>
      </c>
      <c r="O515" s="85"/>
      <c r="P515" s="193">
        <f>O515*H515</f>
        <v>0</v>
      </c>
      <c r="Q515" s="193">
        <v>0</v>
      </c>
      <c r="R515" s="193">
        <f>Q515*H515</f>
        <v>0</v>
      </c>
      <c r="S515" s="193">
        <v>0</v>
      </c>
      <c r="T515" s="194">
        <f>S515*H515</f>
        <v>0</v>
      </c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  <c r="AE515" s="32"/>
      <c r="AR515" s="195" t="s">
        <v>125</v>
      </c>
      <c r="AT515" s="195" t="s">
        <v>120</v>
      </c>
      <c r="AU515" s="195" t="s">
        <v>79</v>
      </c>
      <c r="AY515" s="11" t="s">
        <v>126</v>
      </c>
      <c r="BE515" s="196">
        <f>IF(N515="základní",J515,0)</f>
        <v>0</v>
      </c>
      <c r="BF515" s="196">
        <f>IF(N515="snížená",J515,0)</f>
        <v>0</v>
      </c>
      <c r="BG515" s="196">
        <f>IF(N515="zákl. přenesená",J515,0)</f>
        <v>0</v>
      </c>
      <c r="BH515" s="196">
        <f>IF(N515="sníž. přenesená",J515,0)</f>
        <v>0</v>
      </c>
      <c r="BI515" s="196">
        <f>IF(N515="nulová",J515,0)</f>
        <v>0</v>
      </c>
      <c r="BJ515" s="11" t="s">
        <v>87</v>
      </c>
      <c r="BK515" s="196">
        <f>ROUND(I515*H515,2)</f>
        <v>0</v>
      </c>
      <c r="BL515" s="11" t="s">
        <v>125</v>
      </c>
      <c r="BM515" s="195" t="s">
        <v>685</v>
      </c>
    </row>
    <row r="516" s="2" customFormat="1">
      <c r="A516" s="32"/>
      <c r="B516" s="33"/>
      <c r="C516" s="34"/>
      <c r="D516" s="197" t="s">
        <v>128</v>
      </c>
      <c r="E516" s="34"/>
      <c r="F516" s="198" t="s">
        <v>686</v>
      </c>
      <c r="G516" s="34"/>
      <c r="H516" s="34"/>
      <c r="I516" s="199"/>
      <c r="J516" s="34"/>
      <c r="K516" s="34"/>
      <c r="L516" s="38"/>
      <c r="M516" s="200"/>
      <c r="N516" s="201"/>
      <c r="O516" s="85"/>
      <c r="P516" s="85"/>
      <c r="Q516" s="85"/>
      <c r="R516" s="85"/>
      <c r="S516" s="85"/>
      <c r="T516" s="86"/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  <c r="AE516" s="32"/>
      <c r="AT516" s="11" t="s">
        <v>128</v>
      </c>
      <c r="AU516" s="11" t="s">
        <v>79</v>
      </c>
    </row>
    <row r="517" s="2" customFormat="1">
      <c r="A517" s="32"/>
      <c r="B517" s="33"/>
      <c r="C517" s="34"/>
      <c r="D517" s="197" t="s">
        <v>130</v>
      </c>
      <c r="E517" s="34"/>
      <c r="F517" s="202" t="s">
        <v>628</v>
      </c>
      <c r="G517" s="34"/>
      <c r="H517" s="34"/>
      <c r="I517" s="199"/>
      <c r="J517" s="34"/>
      <c r="K517" s="34"/>
      <c r="L517" s="38"/>
      <c r="M517" s="200"/>
      <c r="N517" s="201"/>
      <c r="O517" s="85"/>
      <c r="P517" s="85"/>
      <c r="Q517" s="85"/>
      <c r="R517" s="85"/>
      <c r="S517" s="85"/>
      <c r="T517" s="86"/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  <c r="AE517" s="32"/>
      <c r="AT517" s="11" t="s">
        <v>130</v>
      </c>
      <c r="AU517" s="11" t="s">
        <v>79</v>
      </c>
    </row>
    <row r="518" s="2" customFormat="1">
      <c r="A518" s="32"/>
      <c r="B518" s="33"/>
      <c r="C518" s="34"/>
      <c r="D518" s="197" t="s">
        <v>132</v>
      </c>
      <c r="E518" s="34"/>
      <c r="F518" s="202" t="s">
        <v>671</v>
      </c>
      <c r="G518" s="34"/>
      <c r="H518" s="34"/>
      <c r="I518" s="199"/>
      <c r="J518" s="34"/>
      <c r="K518" s="34"/>
      <c r="L518" s="38"/>
      <c r="M518" s="200"/>
      <c r="N518" s="201"/>
      <c r="O518" s="85"/>
      <c r="P518" s="85"/>
      <c r="Q518" s="85"/>
      <c r="R518" s="85"/>
      <c r="S518" s="85"/>
      <c r="T518" s="86"/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T518" s="11" t="s">
        <v>132</v>
      </c>
      <c r="AU518" s="11" t="s">
        <v>79</v>
      </c>
    </row>
    <row r="519" s="2" customFormat="1">
      <c r="A519" s="32"/>
      <c r="B519" s="33"/>
      <c r="C519" s="184" t="s">
        <v>687</v>
      </c>
      <c r="D519" s="184" t="s">
        <v>120</v>
      </c>
      <c r="E519" s="185" t="s">
        <v>688</v>
      </c>
      <c r="F519" s="186" t="s">
        <v>689</v>
      </c>
      <c r="G519" s="187" t="s">
        <v>123</v>
      </c>
      <c r="H519" s="188">
        <v>10</v>
      </c>
      <c r="I519" s="189"/>
      <c r="J519" s="190">
        <f>ROUND(I519*H519,2)</f>
        <v>0</v>
      </c>
      <c r="K519" s="186" t="s">
        <v>124</v>
      </c>
      <c r="L519" s="38"/>
      <c r="M519" s="191" t="s">
        <v>1</v>
      </c>
      <c r="N519" s="192" t="s">
        <v>44</v>
      </c>
      <c r="O519" s="85"/>
      <c r="P519" s="193">
        <f>O519*H519</f>
        <v>0</v>
      </c>
      <c r="Q519" s="193">
        <v>0</v>
      </c>
      <c r="R519" s="193">
        <f>Q519*H519</f>
        <v>0</v>
      </c>
      <c r="S519" s="193">
        <v>0</v>
      </c>
      <c r="T519" s="194">
        <f>S519*H519</f>
        <v>0</v>
      </c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  <c r="AE519" s="32"/>
      <c r="AR519" s="195" t="s">
        <v>125</v>
      </c>
      <c r="AT519" s="195" t="s">
        <v>120</v>
      </c>
      <c r="AU519" s="195" t="s">
        <v>79</v>
      </c>
      <c r="AY519" s="11" t="s">
        <v>126</v>
      </c>
      <c r="BE519" s="196">
        <f>IF(N519="základní",J519,0)</f>
        <v>0</v>
      </c>
      <c r="BF519" s="196">
        <f>IF(N519="snížená",J519,0)</f>
        <v>0</v>
      </c>
      <c r="BG519" s="196">
        <f>IF(N519="zákl. přenesená",J519,0)</f>
        <v>0</v>
      </c>
      <c r="BH519" s="196">
        <f>IF(N519="sníž. přenesená",J519,0)</f>
        <v>0</v>
      </c>
      <c r="BI519" s="196">
        <f>IF(N519="nulová",J519,0)</f>
        <v>0</v>
      </c>
      <c r="BJ519" s="11" t="s">
        <v>87</v>
      </c>
      <c r="BK519" s="196">
        <f>ROUND(I519*H519,2)</f>
        <v>0</v>
      </c>
      <c r="BL519" s="11" t="s">
        <v>125</v>
      </c>
      <c r="BM519" s="195" t="s">
        <v>690</v>
      </c>
    </row>
    <row r="520" s="2" customFormat="1">
      <c r="A520" s="32"/>
      <c r="B520" s="33"/>
      <c r="C520" s="34"/>
      <c r="D520" s="197" t="s">
        <v>128</v>
      </c>
      <c r="E520" s="34"/>
      <c r="F520" s="198" t="s">
        <v>691</v>
      </c>
      <c r="G520" s="34"/>
      <c r="H520" s="34"/>
      <c r="I520" s="199"/>
      <c r="J520" s="34"/>
      <c r="K520" s="34"/>
      <c r="L520" s="38"/>
      <c r="M520" s="200"/>
      <c r="N520" s="201"/>
      <c r="O520" s="85"/>
      <c r="P520" s="85"/>
      <c r="Q520" s="85"/>
      <c r="R520" s="85"/>
      <c r="S520" s="85"/>
      <c r="T520" s="86"/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  <c r="AE520" s="32"/>
      <c r="AT520" s="11" t="s">
        <v>128</v>
      </c>
      <c r="AU520" s="11" t="s">
        <v>79</v>
      </c>
    </row>
    <row r="521" s="2" customFormat="1">
      <c r="A521" s="32"/>
      <c r="B521" s="33"/>
      <c r="C521" s="34"/>
      <c r="D521" s="197" t="s">
        <v>130</v>
      </c>
      <c r="E521" s="34"/>
      <c r="F521" s="202" t="s">
        <v>692</v>
      </c>
      <c r="G521" s="34"/>
      <c r="H521" s="34"/>
      <c r="I521" s="199"/>
      <c r="J521" s="34"/>
      <c r="K521" s="34"/>
      <c r="L521" s="38"/>
      <c r="M521" s="200"/>
      <c r="N521" s="201"/>
      <c r="O521" s="85"/>
      <c r="P521" s="85"/>
      <c r="Q521" s="85"/>
      <c r="R521" s="85"/>
      <c r="S521" s="85"/>
      <c r="T521" s="86"/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  <c r="AE521" s="32"/>
      <c r="AT521" s="11" t="s">
        <v>130</v>
      </c>
      <c r="AU521" s="11" t="s">
        <v>79</v>
      </c>
    </row>
    <row r="522" s="2" customFormat="1">
      <c r="A522" s="32"/>
      <c r="B522" s="33"/>
      <c r="C522" s="34"/>
      <c r="D522" s="197" t="s">
        <v>132</v>
      </c>
      <c r="E522" s="34"/>
      <c r="F522" s="202" t="s">
        <v>693</v>
      </c>
      <c r="G522" s="34"/>
      <c r="H522" s="34"/>
      <c r="I522" s="199"/>
      <c r="J522" s="34"/>
      <c r="K522" s="34"/>
      <c r="L522" s="38"/>
      <c r="M522" s="200"/>
      <c r="N522" s="201"/>
      <c r="O522" s="85"/>
      <c r="P522" s="85"/>
      <c r="Q522" s="85"/>
      <c r="R522" s="85"/>
      <c r="S522" s="85"/>
      <c r="T522" s="86"/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T522" s="11" t="s">
        <v>132</v>
      </c>
      <c r="AU522" s="11" t="s">
        <v>79</v>
      </c>
    </row>
    <row r="523" s="2" customFormat="1">
      <c r="A523" s="32"/>
      <c r="B523" s="33"/>
      <c r="C523" s="184" t="s">
        <v>694</v>
      </c>
      <c r="D523" s="184" t="s">
        <v>120</v>
      </c>
      <c r="E523" s="185" t="s">
        <v>695</v>
      </c>
      <c r="F523" s="186" t="s">
        <v>696</v>
      </c>
      <c r="G523" s="187" t="s">
        <v>123</v>
      </c>
      <c r="H523" s="188">
        <v>10</v>
      </c>
      <c r="I523" s="189"/>
      <c r="J523" s="190">
        <f>ROUND(I523*H523,2)</f>
        <v>0</v>
      </c>
      <c r="K523" s="186" t="s">
        <v>124</v>
      </c>
      <c r="L523" s="38"/>
      <c r="M523" s="191" t="s">
        <v>1</v>
      </c>
      <c r="N523" s="192" t="s">
        <v>44</v>
      </c>
      <c r="O523" s="85"/>
      <c r="P523" s="193">
        <f>O523*H523</f>
        <v>0</v>
      </c>
      <c r="Q523" s="193">
        <v>0</v>
      </c>
      <c r="R523" s="193">
        <f>Q523*H523</f>
        <v>0</v>
      </c>
      <c r="S523" s="193">
        <v>0</v>
      </c>
      <c r="T523" s="194">
        <f>S523*H523</f>
        <v>0</v>
      </c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  <c r="AE523" s="32"/>
      <c r="AR523" s="195" t="s">
        <v>125</v>
      </c>
      <c r="AT523" s="195" t="s">
        <v>120</v>
      </c>
      <c r="AU523" s="195" t="s">
        <v>79</v>
      </c>
      <c r="AY523" s="11" t="s">
        <v>126</v>
      </c>
      <c r="BE523" s="196">
        <f>IF(N523="základní",J523,0)</f>
        <v>0</v>
      </c>
      <c r="BF523" s="196">
        <f>IF(N523="snížená",J523,0)</f>
        <v>0</v>
      </c>
      <c r="BG523" s="196">
        <f>IF(N523="zákl. přenesená",J523,0)</f>
        <v>0</v>
      </c>
      <c r="BH523" s="196">
        <f>IF(N523="sníž. přenesená",J523,0)</f>
        <v>0</v>
      </c>
      <c r="BI523" s="196">
        <f>IF(N523="nulová",J523,0)</f>
        <v>0</v>
      </c>
      <c r="BJ523" s="11" t="s">
        <v>87</v>
      </c>
      <c r="BK523" s="196">
        <f>ROUND(I523*H523,2)</f>
        <v>0</v>
      </c>
      <c r="BL523" s="11" t="s">
        <v>125</v>
      </c>
      <c r="BM523" s="195" t="s">
        <v>697</v>
      </c>
    </row>
    <row r="524" s="2" customFormat="1">
      <c r="A524" s="32"/>
      <c r="B524" s="33"/>
      <c r="C524" s="34"/>
      <c r="D524" s="197" t="s">
        <v>128</v>
      </c>
      <c r="E524" s="34"/>
      <c r="F524" s="198" t="s">
        <v>698</v>
      </c>
      <c r="G524" s="34"/>
      <c r="H524" s="34"/>
      <c r="I524" s="199"/>
      <c r="J524" s="34"/>
      <c r="K524" s="34"/>
      <c r="L524" s="38"/>
      <c r="M524" s="200"/>
      <c r="N524" s="201"/>
      <c r="O524" s="85"/>
      <c r="P524" s="85"/>
      <c r="Q524" s="85"/>
      <c r="R524" s="85"/>
      <c r="S524" s="85"/>
      <c r="T524" s="86"/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T524" s="11" t="s">
        <v>128</v>
      </c>
      <c r="AU524" s="11" t="s">
        <v>79</v>
      </c>
    </row>
    <row r="525" s="2" customFormat="1">
      <c r="A525" s="32"/>
      <c r="B525" s="33"/>
      <c r="C525" s="34"/>
      <c r="D525" s="197" t="s">
        <v>130</v>
      </c>
      <c r="E525" s="34"/>
      <c r="F525" s="202" t="s">
        <v>692</v>
      </c>
      <c r="G525" s="34"/>
      <c r="H525" s="34"/>
      <c r="I525" s="199"/>
      <c r="J525" s="34"/>
      <c r="K525" s="34"/>
      <c r="L525" s="38"/>
      <c r="M525" s="200"/>
      <c r="N525" s="201"/>
      <c r="O525" s="85"/>
      <c r="P525" s="85"/>
      <c r="Q525" s="85"/>
      <c r="R525" s="85"/>
      <c r="S525" s="85"/>
      <c r="T525" s="86"/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  <c r="AE525" s="32"/>
      <c r="AT525" s="11" t="s">
        <v>130</v>
      </c>
      <c r="AU525" s="11" t="s">
        <v>79</v>
      </c>
    </row>
    <row r="526" s="2" customFormat="1">
      <c r="A526" s="32"/>
      <c r="B526" s="33"/>
      <c r="C526" s="34"/>
      <c r="D526" s="197" t="s">
        <v>132</v>
      </c>
      <c r="E526" s="34"/>
      <c r="F526" s="202" t="s">
        <v>693</v>
      </c>
      <c r="G526" s="34"/>
      <c r="H526" s="34"/>
      <c r="I526" s="199"/>
      <c r="J526" s="34"/>
      <c r="K526" s="34"/>
      <c r="L526" s="38"/>
      <c r="M526" s="200"/>
      <c r="N526" s="201"/>
      <c r="O526" s="85"/>
      <c r="P526" s="85"/>
      <c r="Q526" s="85"/>
      <c r="R526" s="85"/>
      <c r="S526" s="85"/>
      <c r="T526" s="86"/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T526" s="11" t="s">
        <v>132</v>
      </c>
      <c r="AU526" s="11" t="s">
        <v>79</v>
      </c>
    </row>
    <row r="527" s="2" customFormat="1">
      <c r="A527" s="32"/>
      <c r="B527" s="33"/>
      <c r="C527" s="184" t="s">
        <v>699</v>
      </c>
      <c r="D527" s="184" t="s">
        <v>120</v>
      </c>
      <c r="E527" s="185" t="s">
        <v>700</v>
      </c>
      <c r="F527" s="186" t="s">
        <v>701</v>
      </c>
      <c r="G527" s="187" t="s">
        <v>123</v>
      </c>
      <c r="H527" s="188">
        <v>10</v>
      </c>
      <c r="I527" s="189"/>
      <c r="J527" s="190">
        <f>ROUND(I527*H527,2)</f>
        <v>0</v>
      </c>
      <c r="K527" s="186" t="s">
        <v>124</v>
      </c>
      <c r="L527" s="38"/>
      <c r="M527" s="191" t="s">
        <v>1</v>
      </c>
      <c r="N527" s="192" t="s">
        <v>44</v>
      </c>
      <c r="O527" s="85"/>
      <c r="P527" s="193">
        <f>O527*H527</f>
        <v>0</v>
      </c>
      <c r="Q527" s="193">
        <v>0</v>
      </c>
      <c r="R527" s="193">
        <f>Q527*H527</f>
        <v>0</v>
      </c>
      <c r="S527" s="193">
        <v>0</v>
      </c>
      <c r="T527" s="194">
        <f>S527*H527</f>
        <v>0</v>
      </c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R527" s="195" t="s">
        <v>125</v>
      </c>
      <c r="AT527" s="195" t="s">
        <v>120</v>
      </c>
      <c r="AU527" s="195" t="s">
        <v>79</v>
      </c>
      <c r="AY527" s="11" t="s">
        <v>126</v>
      </c>
      <c r="BE527" s="196">
        <f>IF(N527="základní",J527,0)</f>
        <v>0</v>
      </c>
      <c r="BF527" s="196">
        <f>IF(N527="snížená",J527,0)</f>
        <v>0</v>
      </c>
      <c r="BG527" s="196">
        <f>IF(N527="zákl. přenesená",J527,0)</f>
        <v>0</v>
      </c>
      <c r="BH527" s="196">
        <f>IF(N527="sníž. přenesená",J527,0)</f>
        <v>0</v>
      </c>
      <c r="BI527" s="196">
        <f>IF(N527="nulová",J527,0)</f>
        <v>0</v>
      </c>
      <c r="BJ527" s="11" t="s">
        <v>87</v>
      </c>
      <c r="BK527" s="196">
        <f>ROUND(I527*H527,2)</f>
        <v>0</v>
      </c>
      <c r="BL527" s="11" t="s">
        <v>125</v>
      </c>
      <c r="BM527" s="195" t="s">
        <v>702</v>
      </c>
    </row>
    <row r="528" s="2" customFormat="1">
      <c r="A528" s="32"/>
      <c r="B528" s="33"/>
      <c r="C528" s="34"/>
      <c r="D528" s="197" t="s">
        <v>128</v>
      </c>
      <c r="E528" s="34"/>
      <c r="F528" s="198" t="s">
        <v>703</v>
      </c>
      <c r="G528" s="34"/>
      <c r="H528" s="34"/>
      <c r="I528" s="199"/>
      <c r="J528" s="34"/>
      <c r="K528" s="34"/>
      <c r="L528" s="38"/>
      <c r="M528" s="200"/>
      <c r="N528" s="201"/>
      <c r="O528" s="85"/>
      <c r="P528" s="85"/>
      <c r="Q528" s="85"/>
      <c r="R528" s="85"/>
      <c r="S528" s="85"/>
      <c r="T528" s="86"/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  <c r="AE528" s="32"/>
      <c r="AT528" s="11" t="s">
        <v>128</v>
      </c>
      <c r="AU528" s="11" t="s">
        <v>79</v>
      </c>
    </row>
    <row r="529" s="2" customFormat="1">
      <c r="A529" s="32"/>
      <c r="B529" s="33"/>
      <c r="C529" s="34"/>
      <c r="D529" s="197" t="s">
        <v>130</v>
      </c>
      <c r="E529" s="34"/>
      <c r="F529" s="202" t="s">
        <v>692</v>
      </c>
      <c r="G529" s="34"/>
      <c r="H529" s="34"/>
      <c r="I529" s="199"/>
      <c r="J529" s="34"/>
      <c r="K529" s="34"/>
      <c r="L529" s="38"/>
      <c r="M529" s="200"/>
      <c r="N529" s="201"/>
      <c r="O529" s="85"/>
      <c r="P529" s="85"/>
      <c r="Q529" s="85"/>
      <c r="R529" s="85"/>
      <c r="S529" s="85"/>
      <c r="T529" s="86"/>
      <c r="U529" s="32"/>
      <c r="V529" s="32"/>
      <c r="W529" s="32"/>
      <c r="X529" s="32"/>
      <c r="Y529" s="32"/>
      <c r="Z529" s="32"/>
      <c r="AA529" s="32"/>
      <c r="AB529" s="32"/>
      <c r="AC529" s="32"/>
      <c r="AD529" s="32"/>
      <c r="AE529" s="32"/>
      <c r="AT529" s="11" t="s">
        <v>130</v>
      </c>
      <c r="AU529" s="11" t="s">
        <v>79</v>
      </c>
    </row>
    <row r="530" s="2" customFormat="1">
      <c r="A530" s="32"/>
      <c r="B530" s="33"/>
      <c r="C530" s="34"/>
      <c r="D530" s="197" t="s">
        <v>132</v>
      </c>
      <c r="E530" s="34"/>
      <c r="F530" s="202" t="s">
        <v>693</v>
      </c>
      <c r="G530" s="34"/>
      <c r="H530" s="34"/>
      <c r="I530" s="199"/>
      <c r="J530" s="34"/>
      <c r="K530" s="34"/>
      <c r="L530" s="38"/>
      <c r="M530" s="200"/>
      <c r="N530" s="201"/>
      <c r="O530" s="85"/>
      <c r="P530" s="85"/>
      <c r="Q530" s="85"/>
      <c r="R530" s="85"/>
      <c r="S530" s="85"/>
      <c r="T530" s="86"/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T530" s="11" t="s">
        <v>132</v>
      </c>
      <c r="AU530" s="11" t="s">
        <v>79</v>
      </c>
    </row>
    <row r="531" s="2" customFormat="1">
      <c r="A531" s="32"/>
      <c r="B531" s="33"/>
      <c r="C531" s="184" t="s">
        <v>704</v>
      </c>
      <c r="D531" s="184" t="s">
        <v>120</v>
      </c>
      <c r="E531" s="185" t="s">
        <v>705</v>
      </c>
      <c r="F531" s="186" t="s">
        <v>706</v>
      </c>
      <c r="G531" s="187" t="s">
        <v>123</v>
      </c>
      <c r="H531" s="188">
        <v>10</v>
      </c>
      <c r="I531" s="189"/>
      <c r="J531" s="190">
        <f>ROUND(I531*H531,2)</f>
        <v>0</v>
      </c>
      <c r="K531" s="186" t="s">
        <v>124</v>
      </c>
      <c r="L531" s="38"/>
      <c r="M531" s="191" t="s">
        <v>1</v>
      </c>
      <c r="N531" s="192" t="s">
        <v>44</v>
      </c>
      <c r="O531" s="85"/>
      <c r="P531" s="193">
        <f>O531*H531</f>
        <v>0</v>
      </c>
      <c r="Q531" s="193">
        <v>0</v>
      </c>
      <c r="R531" s="193">
        <f>Q531*H531</f>
        <v>0</v>
      </c>
      <c r="S531" s="193">
        <v>0</v>
      </c>
      <c r="T531" s="194">
        <f>S531*H531</f>
        <v>0</v>
      </c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  <c r="AE531" s="32"/>
      <c r="AR531" s="195" t="s">
        <v>125</v>
      </c>
      <c r="AT531" s="195" t="s">
        <v>120</v>
      </c>
      <c r="AU531" s="195" t="s">
        <v>79</v>
      </c>
      <c r="AY531" s="11" t="s">
        <v>126</v>
      </c>
      <c r="BE531" s="196">
        <f>IF(N531="základní",J531,0)</f>
        <v>0</v>
      </c>
      <c r="BF531" s="196">
        <f>IF(N531="snížená",J531,0)</f>
        <v>0</v>
      </c>
      <c r="BG531" s="196">
        <f>IF(N531="zákl. přenesená",J531,0)</f>
        <v>0</v>
      </c>
      <c r="BH531" s="196">
        <f>IF(N531="sníž. přenesená",J531,0)</f>
        <v>0</v>
      </c>
      <c r="BI531" s="196">
        <f>IF(N531="nulová",J531,0)</f>
        <v>0</v>
      </c>
      <c r="BJ531" s="11" t="s">
        <v>87</v>
      </c>
      <c r="BK531" s="196">
        <f>ROUND(I531*H531,2)</f>
        <v>0</v>
      </c>
      <c r="BL531" s="11" t="s">
        <v>125</v>
      </c>
      <c r="BM531" s="195" t="s">
        <v>707</v>
      </c>
    </row>
    <row r="532" s="2" customFormat="1">
      <c r="A532" s="32"/>
      <c r="B532" s="33"/>
      <c r="C532" s="34"/>
      <c r="D532" s="197" t="s">
        <v>128</v>
      </c>
      <c r="E532" s="34"/>
      <c r="F532" s="198" t="s">
        <v>708</v>
      </c>
      <c r="G532" s="34"/>
      <c r="H532" s="34"/>
      <c r="I532" s="199"/>
      <c r="J532" s="34"/>
      <c r="K532" s="34"/>
      <c r="L532" s="38"/>
      <c r="M532" s="200"/>
      <c r="N532" s="201"/>
      <c r="O532" s="85"/>
      <c r="P532" s="85"/>
      <c r="Q532" s="85"/>
      <c r="R532" s="85"/>
      <c r="S532" s="85"/>
      <c r="T532" s="86"/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  <c r="AE532" s="32"/>
      <c r="AT532" s="11" t="s">
        <v>128</v>
      </c>
      <c r="AU532" s="11" t="s">
        <v>79</v>
      </c>
    </row>
    <row r="533" s="2" customFormat="1">
      <c r="A533" s="32"/>
      <c r="B533" s="33"/>
      <c r="C533" s="34"/>
      <c r="D533" s="197" t="s">
        <v>130</v>
      </c>
      <c r="E533" s="34"/>
      <c r="F533" s="202" t="s">
        <v>692</v>
      </c>
      <c r="G533" s="34"/>
      <c r="H533" s="34"/>
      <c r="I533" s="199"/>
      <c r="J533" s="34"/>
      <c r="K533" s="34"/>
      <c r="L533" s="38"/>
      <c r="M533" s="200"/>
      <c r="N533" s="201"/>
      <c r="O533" s="85"/>
      <c r="P533" s="85"/>
      <c r="Q533" s="85"/>
      <c r="R533" s="85"/>
      <c r="S533" s="85"/>
      <c r="T533" s="86"/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  <c r="AE533" s="32"/>
      <c r="AT533" s="11" t="s">
        <v>130</v>
      </c>
      <c r="AU533" s="11" t="s">
        <v>79</v>
      </c>
    </row>
    <row r="534" s="2" customFormat="1">
      <c r="A534" s="32"/>
      <c r="B534" s="33"/>
      <c r="C534" s="34"/>
      <c r="D534" s="197" t="s">
        <v>132</v>
      </c>
      <c r="E534" s="34"/>
      <c r="F534" s="202" t="s">
        <v>693</v>
      </c>
      <c r="G534" s="34"/>
      <c r="H534" s="34"/>
      <c r="I534" s="199"/>
      <c r="J534" s="34"/>
      <c r="K534" s="34"/>
      <c r="L534" s="38"/>
      <c r="M534" s="200"/>
      <c r="N534" s="201"/>
      <c r="O534" s="85"/>
      <c r="P534" s="85"/>
      <c r="Q534" s="85"/>
      <c r="R534" s="85"/>
      <c r="S534" s="85"/>
      <c r="T534" s="86"/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  <c r="AE534" s="32"/>
      <c r="AT534" s="11" t="s">
        <v>132</v>
      </c>
      <c r="AU534" s="11" t="s">
        <v>79</v>
      </c>
    </row>
    <row r="535" s="2" customFormat="1">
      <c r="A535" s="32"/>
      <c r="B535" s="33"/>
      <c r="C535" s="184" t="s">
        <v>709</v>
      </c>
      <c r="D535" s="184" t="s">
        <v>120</v>
      </c>
      <c r="E535" s="185" t="s">
        <v>710</v>
      </c>
      <c r="F535" s="186" t="s">
        <v>711</v>
      </c>
      <c r="G535" s="187" t="s">
        <v>123</v>
      </c>
      <c r="H535" s="188">
        <v>10</v>
      </c>
      <c r="I535" s="189"/>
      <c r="J535" s="190">
        <f>ROUND(I535*H535,2)</f>
        <v>0</v>
      </c>
      <c r="K535" s="186" t="s">
        <v>124</v>
      </c>
      <c r="L535" s="38"/>
      <c r="M535" s="191" t="s">
        <v>1</v>
      </c>
      <c r="N535" s="192" t="s">
        <v>44</v>
      </c>
      <c r="O535" s="85"/>
      <c r="P535" s="193">
        <f>O535*H535</f>
        <v>0</v>
      </c>
      <c r="Q535" s="193">
        <v>0</v>
      </c>
      <c r="R535" s="193">
        <f>Q535*H535</f>
        <v>0</v>
      </c>
      <c r="S535" s="193">
        <v>0</v>
      </c>
      <c r="T535" s="194">
        <f>S535*H535</f>
        <v>0</v>
      </c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  <c r="AE535" s="32"/>
      <c r="AR535" s="195" t="s">
        <v>125</v>
      </c>
      <c r="AT535" s="195" t="s">
        <v>120</v>
      </c>
      <c r="AU535" s="195" t="s">
        <v>79</v>
      </c>
      <c r="AY535" s="11" t="s">
        <v>126</v>
      </c>
      <c r="BE535" s="196">
        <f>IF(N535="základní",J535,0)</f>
        <v>0</v>
      </c>
      <c r="BF535" s="196">
        <f>IF(N535="snížená",J535,0)</f>
        <v>0</v>
      </c>
      <c r="BG535" s="196">
        <f>IF(N535="zákl. přenesená",J535,0)</f>
        <v>0</v>
      </c>
      <c r="BH535" s="196">
        <f>IF(N535="sníž. přenesená",J535,0)</f>
        <v>0</v>
      </c>
      <c r="BI535" s="196">
        <f>IF(N535="nulová",J535,0)</f>
        <v>0</v>
      </c>
      <c r="BJ535" s="11" t="s">
        <v>87</v>
      </c>
      <c r="BK535" s="196">
        <f>ROUND(I535*H535,2)</f>
        <v>0</v>
      </c>
      <c r="BL535" s="11" t="s">
        <v>125</v>
      </c>
      <c r="BM535" s="195" t="s">
        <v>712</v>
      </c>
    </row>
    <row r="536" s="2" customFormat="1">
      <c r="A536" s="32"/>
      <c r="B536" s="33"/>
      <c r="C536" s="34"/>
      <c r="D536" s="197" t="s">
        <v>128</v>
      </c>
      <c r="E536" s="34"/>
      <c r="F536" s="198" t="s">
        <v>713</v>
      </c>
      <c r="G536" s="34"/>
      <c r="H536" s="34"/>
      <c r="I536" s="199"/>
      <c r="J536" s="34"/>
      <c r="K536" s="34"/>
      <c r="L536" s="38"/>
      <c r="M536" s="200"/>
      <c r="N536" s="201"/>
      <c r="O536" s="85"/>
      <c r="P536" s="85"/>
      <c r="Q536" s="85"/>
      <c r="R536" s="85"/>
      <c r="S536" s="85"/>
      <c r="T536" s="86"/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T536" s="11" t="s">
        <v>128</v>
      </c>
      <c r="AU536" s="11" t="s">
        <v>79</v>
      </c>
    </row>
    <row r="537" s="2" customFormat="1">
      <c r="A537" s="32"/>
      <c r="B537" s="33"/>
      <c r="C537" s="34"/>
      <c r="D537" s="197" t="s">
        <v>130</v>
      </c>
      <c r="E537" s="34"/>
      <c r="F537" s="202" t="s">
        <v>692</v>
      </c>
      <c r="G537" s="34"/>
      <c r="H537" s="34"/>
      <c r="I537" s="199"/>
      <c r="J537" s="34"/>
      <c r="K537" s="34"/>
      <c r="L537" s="38"/>
      <c r="M537" s="200"/>
      <c r="N537" s="201"/>
      <c r="O537" s="85"/>
      <c r="P537" s="85"/>
      <c r="Q537" s="85"/>
      <c r="R537" s="85"/>
      <c r="S537" s="85"/>
      <c r="T537" s="86"/>
      <c r="U537" s="32"/>
      <c r="V537" s="32"/>
      <c r="W537" s="32"/>
      <c r="X537" s="32"/>
      <c r="Y537" s="32"/>
      <c r="Z537" s="32"/>
      <c r="AA537" s="32"/>
      <c r="AB537" s="32"/>
      <c r="AC537" s="32"/>
      <c r="AD537" s="32"/>
      <c r="AE537" s="32"/>
      <c r="AT537" s="11" t="s">
        <v>130</v>
      </c>
      <c r="AU537" s="11" t="s">
        <v>79</v>
      </c>
    </row>
    <row r="538" s="2" customFormat="1">
      <c r="A538" s="32"/>
      <c r="B538" s="33"/>
      <c r="C538" s="34"/>
      <c r="D538" s="197" t="s">
        <v>132</v>
      </c>
      <c r="E538" s="34"/>
      <c r="F538" s="202" t="s">
        <v>693</v>
      </c>
      <c r="G538" s="34"/>
      <c r="H538" s="34"/>
      <c r="I538" s="199"/>
      <c r="J538" s="34"/>
      <c r="K538" s="34"/>
      <c r="L538" s="38"/>
      <c r="M538" s="200"/>
      <c r="N538" s="201"/>
      <c r="O538" s="85"/>
      <c r="P538" s="85"/>
      <c r="Q538" s="85"/>
      <c r="R538" s="85"/>
      <c r="S538" s="85"/>
      <c r="T538" s="86"/>
      <c r="U538" s="32"/>
      <c r="V538" s="32"/>
      <c r="W538" s="32"/>
      <c r="X538" s="32"/>
      <c r="Y538" s="32"/>
      <c r="Z538" s="32"/>
      <c r="AA538" s="32"/>
      <c r="AB538" s="32"/>
      <c r="AC538" s="32"/>
      <c r="AD538" s="32"/>
      <c r="AE538" s="32"/>
      <c r="AT538" s="11" t="s">
        <v>132</v>
      </c>
      <c r="AU538" s="11" t="s">
        <v>79</v>
      </c>
    </row>
    <row r="539" s="2" customFormat="1">
      <c r="A539" s="32"/>
      <c r="B539" s="33"/>
      <c r="C539" s="184" t="s">
        <v>714</v>
      </c>
      <c r="D539" s="184" t="s">
        <v>120</v>
      </c>
      <c r="E539" s="185" t="s">
        <v>715</v>
      </c>
      <c r="F539" s="186" t="s">
        <v>716</v>
      </c>
      <c r="G539" s="187" t="s">
        <v>123</v>
      </c>
      <c r="H539" s="188">
        <v>10</v>
      </c>
      <c r="I539" s="189"/>
      <c r="J539" s="190">
        <f>ROUND(I539*H539,2)</f>
        <v>0</v>
      </c>
      <c r="K539" s="186" t="s">
        <v>124</v>
      </c>
      <c r="L539" s="38"/>
      <c r="M539" s="191" t="s">
        <v>1</v>
      </c>
      <c r="N539" s="192" t="s">
        <v>44</v>
      </c>
      <c r="O539" s="85"/>
      <c r="P539" s="193">
        <f>O539*H539</f>
        <v>0</v>
      </c>
      <c r="Q539" s="193">
        <v>0</v>
      </c>
      <c r="R539" s="193">
        <f>Q539*H539</f>
        <v>0</v>
      </c>
      <c r="S539" s="193">
        <v>0</v>
      </c>
      <c r="T539" s="194">
        <f>S539*H539</f>
        <v>0</v>
      </c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  <c r="AE539" s="32"/>
      <c r="AR539" s="195" t="s">
        <v>125</v>
      </c>
      <c r="AT539" s="195" t="s">
        <v>120</v>
      </c>
      <c r="AU539" s="195" t="s">
        <v>79</v>
      </c>
      <c r="AY539" s="11" t="s">
        <v>126</v>
      </c>
      <c r="BE539" s="196">
        <f>IF(N539="základní",J539,0)</f>
        <v>0</v>
      </c>
      <c r="BF539" s="196">
        <f>IF(N539="snížená",J539,0)</f>
        <v>0</v>
      </c>
      <c r="BG539" s="196">
        <f>IF(N539="zákl. přenesená",J539,0)</f>
        <v>0</v>
      </c>
      <c r="BH539" s="196">
        <f>IF(N539="sníž. přenesená",J539,0)</f>
        <v>0</v>
      </c>
      <c r="BI539" s="196">
        <f>IF(N539="nulová",J539,0)</f>
        <v>0</v>
      </c>
      <c r="BJ539" s="11" t="s">
        <v>87</v>
      </c>
      <c r="BK539" s="196">
        <f>ROUND(I539*H539,2)</f>
        <v>0</v>
      </c>
      <c r="BL539" s="11" t="s">
        <v>125</v>
      </c>
      <c r="BM539" s="195" t="s">
        <v>717</v>
      </c>
    </row>
    <row r="540" s="2" customFormat="1">
      <c r="A540" s="32"/>
      <c r="B540" s="33"/>
      <c r="C540" s="34"/>
      <c r="D540" s="197" t="s">
        <v>128</v>
      </c>
      <c r="E540" s="34"/>
      <c r="F540" s="198" t="s">
        <v>718</v>
      </c>
      <c r="G540" s="34"/>
      <c r="H540" s="34"/>
      <c r="I540" s="199"/>
      <c r="J540" s="34"/>
      <c r="K540" s="34"/>
      <c r="L540" s="38"/>
      <c r="M540" s="200"/>
      <c r="N540" s="201"/>
      <c r="O540" s="85"/>
      <c r="P540" s="85"/>
      <c r="Q540" s="85"/>
      <c r="R540" s="85"/>
      <c r="S540" s="85"/>
      <c r="T540" s="86"/>
      <c r="U540" s="32"/>
      <c r="V540" s="32"/>
      <c r="W540" s="32"/>
      <c r="X540" s="32"/>
      <c r="Y540" s="32"/>
      <c r="Z540" s="32"/>
      <c r="AA540" s="32"/>
      <c r="AB540" s="32"/>
      <c r="AC540" s="32"/>
      <c r="AD540" s="32"/>
      <c r="AE540" s="32"/>
      <c r="AT540" s="11" t="s">
        <v>128</v>
      </c>
      <c r="AU540" s="11" t="s">
        <v>79</v>
      </c>
    </row>
    <row r="541" s="2" customFormat="1">
      <c r="A541" s="32"/>
      <c r="B541" s="33"/>
      <c r="C541" s="34"/>
      <c r="D541" s="197" t="s">
        <v>130</v>
      </c>
      <c r="E541" s="34"/>
      <c r="F541" s="202" t="s">
        <v>692</v>
      </c>
      <c r="G541" s="34"/>
      <c r="H541" s="34"/>
      <c r="I541" s="199"/>
      <c r="J541" s="34"/>
      <c r="K541" s="34"/>
      <c r="L541" s="38"/>
      <c r="M541" s="200"/>
      <c r="N541" s="201"/>
      <c r="O541" s="85"/>
      <c r="P541" s="85"/>
      <c r="Q541" s="85"/>
      <c r="R541" s="85"/>
      <c r="S541" s="85"/>
      <c r="T541" s="86"/>
      <c r="U541" s="32"/>
      <c r="V541" s="32"/>
      <c r="W541" s="32"/>
      <c r="X541" s="32"/>
      <c r="Y541" s="32"/>
      <c r="Z541" s="32"/>
      <c r="AA541" s="32"/>
      <c r="AB541" s="32"/>
      <c r="AC541" s="32"/>
      <c r="AD541" s="32"/>
      <c r="AE541" s="32"/>
      <c r="AT541" s="11" t="s">
        <v>130</v>
      </c>
      <c r="AU541" s="11" t="s">
        <v>79</v>
      </c>
    </row>
    <row r="542" s="2" customFormat="1">
      <c r="A542" s="32"/>
      <c r="B542" s="33"/>
      <c r="C542" s="34"/>
      <c r="D542" s="197" t="s">
        <v>132</v>
      </c>
      <c r="E542" s="34"/>
      <c r="F542" s="202" t="s">
        <v>693</v>
      </c>
      <c r="G542" s="34"/>
      <c r="H542" s="34"/>
      <c r="I542" s="199"/>
      <c r="J542" s="34"/>
      <c r="K542" s="34"/>
      <c r="L542" s="38"/>
      <c r="M542" s="200"/>
      <c r="N542" s="201"/>
      <c r="O542" s="85"/>
      <c r="P542" s="85"/>
      <c r="Q542" s="85"/>
      <c r="R542" s="85"/>
      <c r="S542" s="85"/>
      <c r="T542" s="86"/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  <c r="AE542" s="32"/>
      <c r="AT542" s="11" t="s">
        <v>132</v>
      </c>
      <c r="AU542" s="11" t="s">
        <v>79</v>
      </c>
    </row>
    <row r="543" s="2" customFormat="1" ht="16.5" customHeight="1">
      <c r="A543" s="32"/>
      <c r="B543" s="33"/>
      <c r="C543" s="184" t="s">
        <v>719</v>
      </c>
      <c r="D543" s="184" t="s">
        <v>120</v>
      </c>
      <c r="E543" s="185" t="s">
        <v>720</v>
      </c>
      <c r="F543" s="186" t="s">
        <v>721</v>
      </c>
      <c r="G543" s="187" t="s">
        <v>123</v>
      </c>
      <c r="H543" s="188">
        <v>10</v>
      </c>
      <c r="I543" s="189"/>
      <c r="J543" s="190">
        <f>ROUND(I543*H543,2)</f>
        <v>0</v>
      </c>
      <c r="K543" s="186" t="s">
        <v>124</v>
      </c>
      <c r="L543" s="38"/>
      <c r="M543" s="191" t="s">
        <v>1</v>
      </c>
      <c r="N543" s="192" t="s">
        <v>44</v>
      </c>
      <c r="O543" s="85"/>
      <c r="P543" s="193">
        <f>O543*H543</f>
        <v>0</v>
      </c>
      <c r="Q543" s="193">
        <v>0</v>
      </c>
      <c r="R543" s="193">
        <f>Q543*H543</f>
        <v>0</v>
      </c>
      <c r="S543" s="193">
        <v>0</v>
      </c>
      <c r="T543" s="194">
        <f>S543*H543</f>
        <v>0</v>
      </c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R543" s="195" t="s">
        <v>125</v>
      </c>
      <c r="AT543" s="195" t="s">
        <v>120</v>
      </c>
      <c r="AU543" s="195" t="s">
        <v>79</v>
      </c>
      <c r="AY543" s="11" t="s">
        <v>126</v>
      </c>
      <c r="BE543" s="196">
        <f>IF(N543="základní",J543,0)</f>
        <v>0</v>
      </c>
      <c r="BF543" s="196">
        <f>IF(N543="snížená",J543,0)</f>
        <v>0</v>
      </c>
      <c r="BG543" s="196">
        <f>IF(N543="zákl. přenesená",J543,0)</f>
        <v>0</v>
      </c>
      <c r="BH543" s="196">
        <f>IF(N543="sníž. přenesená",J543,0)</f>
        <v>0</v>
      </c>
      <c r="BI543" s="196">
        <f>IF(N543="nulová",J543,0)</f>
        <v>0</v>
      </c>
      <c r="BJ543" s="11" t="s">
        <v>87</v>
      </c>
      <c r="BK543" s="196">
        <f>ROUND(I543*H543,2)</f>
        <v>0</v>
      </c>
      <c r="BL543" s="11" t="s">
        <v>125</v>
      </c>
      <c r="BM543" s="195" t="s">
        <v>722</v>
      </c>
    </row>
    <row r="544" s="2" customFormat="1">
      <c r="A544" s="32"/>
      <c r="B544" s="33"/>
      <c r="C544" s="34"/>
      <c r="D544" s="197" t="s">
        <v>128</v>
      </c>
      <c r="E544" s="34"/>
      <c r="F544" s="198" t="s">
        <v>723</v>
      </c>
      <c r="G544" s="34"/>
      <c r="H544" s="34"/>
      <c r="I544" s="199"/>
      <c r="J544" s="34"/>
      <c r="K544" s="34"/>
      <c r="L544" s="38"/>
      <c r="M544" s="200"/>
      <c r="N544" s="201"/>
      <c r="O544" s="85"/>
      <c r="P544" s="85"/>
      <c r="Q544" s="85"/>
      <c r="R544" s="85"/>
      <c r="S544" s="85"/>
      <c r="T544" s="86"/>
      <c r="U544" s="32"/>
      <c r="V544" s="32"/>
      <c r="W544" s="32"/>
      <c r="X544" s="32"/>
      <c r="Y544" s="32"/>
      <c r="Z544" s="32"/>
      <c r="AA544" s="32"/>
      <c r="AB544" s="32"/>
      <c r="AC544" s="32"/>
      <c r="AD544" s="32"/>
      <c r="AE544" s="32"/>
      <c r="AT544" s="11" t="s">
        <v>128</v>
      </c>
      <c r="AU544" s="11" t="s">
        <v>79</v>
      </c>
    </row>
    <row r="545" s="2" customFormat="1">
      <c r="A545" s="32"/>
      <c r="B545" s="33"/>
      <c r="C545" s="34"/>
      <c r="D545" s="197" t="s">
        <v>130</v>
      </c>
      <c r="E545" s="34"/>
      <c r="F545" s="202" t="s">
        <v>692</v>
      </c>
      <c r="G545" s="34"/>
      <c r="H545" s="34"/>
      <c r="I545" s="199"/>
      <c r="J545" s="34"/>
      <c r="K545" s="34"/>
      <c r="L545" s="38"/>
      <c r="M545" s="200"/>
      <c r="N545" s="201"/>
      <c r="O545" s="85"/>
      <c r="P545" s="85"/>
      <c r="Q545" s="85"/>
      <c r="R545" s="85"/>
      <c r="S545" s="85"/>
      <c r="T545" s="86"/>
      <c r="U545" s="32"/>
      <c r="V545" s="32"/>
      <c r="W545" s="32"/>
      <c r="X545" s="32"/>
      <c r="Y545" s="32"/>
      <c r="Z545" s="32"/>
      <c r="AA545" s="32"/>
      <c r="AB545" s="32"/>
      <c r="AC545" s="32"/>
      <c r="AD545" s="32"/>
      <c r="AE545" s="32"/>
      <c r="AT545" s="11" t="s">
        <v>130</v>
      </c>
      <c r="AU545" s="11" t="s">
        <v>79</v>
      </c>
    </row>
    <row r="546" s="2" customFormat="1">
      <c r="A546" s="32"/>
      <c r="B546" s="33"/>
      <c r="C546" s="34"/>
      <c r="D546" s="197" t="s">
        <v>132</v>
      </c>
      <c r="E546" s="34"/>
      <c r="F546" s="202" t="s">
        <v>693</v>
      </c>
      <c r="G546" s="34"/>
      <c r="H546" s="34"/>
      <c r="I546" s="199"/>
      <c r="J546" s="34"/>
      <c r="K546" s="34"/>
      <c r="L546" s="38"/>
      <c r="M546" s="200"/>
      <c r="N546" s="201"/>
      <c r="O546" s="85"/>
      <c r="P546" s="85"/>
      <c r="Q546" s="85"/>
      <c r="R546" s="85"/>
      <c r="S546" s="85"/>
      <c r="T546" s="86"/>
      <c r="U546" s="32"/>
      <c r="V546" s="32"/>
      <c r="W546" s="32"/>
      <c r="X546" s="32"/>
      <c r="Y546" s="32"/>
      <c r="Z546" s="32"/>
      <c r="AA546" s="32"/>
      <c r="AB546" s="32"/>
      <c r="AC546" s="32"/>
      <c r="AD546" s="32"/>
      <c r="AE546" s="32"/>
      <c r="AT546" s="11" t="s">
        <v>132</v>
      </c>
      <c r="AU546" s="11" t="s">
        <v>79</v>
      </c>
    </row>
    <row r="547" s="2" customFormat="1" ht="16.5" customHeight="1">
      <c r="A547" s="32"/>
      <c r="B547" s="33"/>
      <c r="C547" s="184" t="s">
        <v>724</v>
      </c>
      <c r="D547" s="184" t="s">
        <v>120</v>
      </c>
      <c r="E547" s="185" t="s">
        <v>725</v>
      </c>
      <c r="F547" s="186" t="s">
        <v>726</v>
      </c>
      <c r="G547" s="187" t="s">
        <v>123</v>
      </c>
      <c r="H547" s="188">
        <v>10</v>
      </c>
      <c r="I547" s="189"/>
      <c r="J547" s="190">
        <f>ROUND(I547*H547,2)</f>
        <v>0</v>
      </c>
      <c r="K547" s="186" t="s">
        <v>124</v>
      </c>
      <c r="L547" s="38"/>
      <c r="M547" s="191" t="s">
        <v>1</v>
      </c>
      <c r="N547" s="192" t="s">
        <v>44</v>
      </c>
      <c r="O547" s="85"/>
      <c r="P547" s="193">
        <f>O547*H547</f>
        <v>0</v>
      </c>
      <c r="Q547" s="193">
        <v>0</v>
      </c>
      <c r="R547" s="193">
        <f>Q547*H547</f>
        <v>0</v>
      </c>
      <c r="S547" s="193">
        <v>0</v>
      </c>
      <c r="T547" s="194">
        <f>S547*H547</f>
        <v>0</v>
      </c>
      <c r="U547" s="32"/>
      <c r="V547" s="32"/>
      <c r="W547" s="32"/>
      <c r="X547" s="32"/>
      <c r="Y547" s="32"/>
      <c r="Z547" s="32"/>
      <c r="AA547" s="32"/>
      <c r="AB547" s="32"/>
      <c r="AC547" s="32"/>
      <c r="AD547" s="32"/>
      <c r="AE547" s="32"/>
      <c r="AR547" s="195" t="s">
        <v>125</v>
      </c>
      <c r="AT547" s="195" t="s">
        <v>120</v>
      </c>
      <c r="AU547" s="195" t="s">
        <v>79</v>
      </c>
      <c r="AY547" s="11" t="s">
        <v>126</v>
      </c>
      <c r="BE547" s="196">
        <f>IF(N547="základní",J547,0)</f>
        <v>0</v>
      </c>
      <c r="BF547" s="196">
        <f>IF(N547="snížená",J547,0)</f>
        <v>0</v>
      </c>
      <c r="BG547" s="196">
        <f>IF(N547="zákl. přenesená",J547,0)</f>
        <v>0</v>
      </c>
      <c r="BH547" s="196">
        <f>IF(N547="sníž. přenesená",J547,0)</f>
        <v>0</v>
      </c>
      <c r="BI547" s="196">
        <f>IF(N547="nulová",J547,0)</f>
        <v>0</v>
      </c>
      <c r="BJ547" s="11" t="s">
        <v>87</v>
      </c>
      <c r="BK547" s="196">
        <f>ROUND(I547*H547,2)</f>
        <v>0</v>
      </c>
      <c r="BL547" s="11" t="s">
        <v>125</v>
      </c>
      <c r="BM547" s="195" t="s">
        <v>727</v>
      </c>
    </row>
    <row r="548" s="2" customFormat="1">
      <c r="A548" s="32"/>
      <c r="B548" s="33"/>
      <c r="C548" s="34"/>
      <c r="D548" s="197" t="s">
        <v>128</v>
      </c>
      <c r="E548" s="34"/>
      <c r="F548" s="198" t="s">
        <v>728</v>
      </c>
      <c r="G548" s="34"/>
      <c r="H548" s="34"/>
      <c r="I548" s="199"/>
      <c r="J548" s="34"/>
      <c r="K548" s="34"/>
      <c r="L548" s="38"/>
      <c r="M548" s="200"/>
      <c r="N548" s="201"/>
      <c r="O548" s="85"/>
      <c r="P548" s="85"/>
      <c r="Q548" s="85"/>
      <c r="R548" s="85"/>
      <c r="S548" s="85"/>
      <c r="T548" s="86"/>
      <c r="U548" s="32"/>
      <c r="V548" s="32"/>
      <c r="W548" s="32"/>
      <c r="X548" s="32"/>
      <c r="Y548" s="32"/>
      <c r="Z548" s="32"/>
      <c r="AA548" s="32"/>
      <c r="AB548" s="32"/>
      <c r="AC548" s="32"/>
      <c r="AD548" s="32"/>
      <c r="AE548" s="32"/>
      <c r="AT548" s="11" t="s">
        <v>128</v>
      </c>
      <c r="AU548" s="11" t="s">
        <v>79</v>
      </c>
    </row>
    <row r="549" s="2" customFormat="1">
      <c r="A549" s="32"/>
      <c r="B549" s="33"/>
      <c r="C549" s="34"/>
      <c r="D549" s="197" t="s">
        <v>130</v>
      </c>
      <c r="E549" s="34"/>
      <c r="F549" s="202" t="s">
        <v>692</v>
      </c>
      <c r="G549" s="34"/>
      <c r="H549" s="34"/>
      <c r="I549" s="199"/>
      <c r="J549" s="34"/>
      <c r="K549" s="34"/>
      <c r="L549" s="38"/>
      <c r="M549" s="200"/>
      <c r="N549" s="201"/>
      <c r="O549" s="85"/>
      <c r="P549" s="85"/>
      <c r="Q549" s="85"/>
      <c r="R549" s="85"/>
      <c r="S549" s="85"/>
      <c r="T549" s="86"/>
      <c r="U549" s="32"/>
      <c r="V549" s="32"/>
      <c r="W549" s="32"/>
      <c r="X549" s="32"/>
      <c r="Y549" s="32"/>
      <c r="Z549" s="32"/>
      <c r="AA549" s="32"/>
      <c r="AB549" s="32"/>
      <c r="AC549" s="32"/>
      <c r="AD549" s="32"/>
      <c r="AE549" s="32"/>
      <c r="AT549" s="11" t="s">
        <v>130</v>
      </c>
      <c r="AU549" s="11" t="s">
        <v>79</v>
      </c>
    </row>
    <row r="550" s="2" customFormat="1">
      <c r="A550" s="32"/>
      <c r="B550" s="33"/>
      <c r="C550" s="34"/>
      <c r="D550" s="197" t="s">
        <v>132</v>
      </c>
      <c r="E550" s="34"/>
      <c r="F550" s="202" t="s">
        <v>693</v>
      </c>
      <c r="G550" s="34"/>
      <c r="H550" s="34"/>
      <c r="I550" s="199"/>
      <c r="J550" s="34"/>
      <c r="K550" s="34"/>
      <c r="L550" s="38"/>
      <c r="M550" s="200"/>
      <c r="N550" s="201"/>
      <c r="O550" s="85"/>
      <c r="P550" s="85"/>
      <c r="Q550" s="85"/>
      <c r="R550" s="85"/>
      <c r="S550" s="85"/>
      <c r="T550" s="86"/>
      <c r="U550" s="32"/>
      <c r="V550" s="32"/>
      <c r="W550" s="32"/>
      <c r="X550" s="32"/>
      <c r="Y550" s="32"/>
      <c r="Z550" s="32"/>
      <c r="AA550" s="32"/>
      <c r="AB550" s="32"/>
      <c r="AC550" s="32"/>
      <c r="AD550" s="32"/>
      <c r="AE550" s="32"/>
      <c r="AT550" s="11" t="s">
        <v>132</v>
      </c>
      <c r="AU550" s="11" t="s">
        <v>79</v>
      </c>
    </row>
    <row r="551" s="2" customFormat="1" ht="16.5" customHeight="1">
      <c r="A551" s="32"/>
      <c r="B551" s="33"/>
      <c r="C551" s="184" t="s">
        <v>729</v>
      </c>
      <c r="D551" s="184" t="s">
        <v>120</v>
      </c>
      <c r="E551" s="185" t="s">
        <v>730</v>
      </c>
      <c r="F551" s="186" t="s">
        <v>731</v>
      </c>
      <c r="G551" s="187" t="s">
        <v>732</v>
      </c>
      <c r="H551" s="188">
        <v>100</v>
      </c>
      <c r="I551" s="189"/>
      <c r="J551" s="190">
        <f>ROUND(I551*H551,2)</f>
        <v>0</v>
      </c>
      <c r="K551" s="186" t="s">
        <v>124</v>
      </c>
      <c r="L551" s="38"/>
      <c r="M551" s="191" t="s">
        <v>1</v>
      </c>
      <c r="N551" s="192" t="s">
        <v>44</v>
      </c>
      <c r="O551" s="85"/>
      <c r="P551" s="193">
        <f>O551*H551</f>
        <v>0</v>
      </c>
      <c r="Q551" s="193">
        <v>0</v>
      </c>
      <c r="R551" s="193">
        <f>Q551*H551</f>
        <v>0</v>
      </c>
      <c r="S551" s="193">
        <v>0</v>
      </c>
      <c r="T551" s="194">
        <f>S551*H551</f>
        <v>0</v>
      </c>
      <c r="U551" s="32"/>
      <c r="V551" s="32"/>
      <c r="W551" s="32"/>
      <c r="X551" s="32"/>
      <c r="Y551" s="32"/>
      <c r="Z551" s="32"/>
      <c r="AA551" s="32"/>
      <c r="AB551" s="32"/>
      <c r="AC551" s="32"/>
      <c r="AD551" s="32"/>
      <c r="AE551" s="32"/>
      <c r="AR551" s="195" t="s">
        <v>125</v>
      </c>
      <c r="AT551" s="195" t="s">
        <v>120</v>
      </c>
      <c r="AU551" s="195" t="s">
        <v>79</v>
      </c>
      <c r="AY551" s="11" t="s">
        <v>126</v>
      </c>
      <c r="BE551" s="196">
        <f>IF(N551="základní",J551,0)</f>
        <v>0</v>
      </c>
      <c r="BF551" s="196">
        <f>IF(N551="snížená",J551,0)</f>
        <v>0</v>
      </c>
      <c r="BG551" s="196">
        <f>IF(N551="zákl. přenesená",J551,0)</f>
        <v>0</v>
      </c>
      <c r="BH551" s="196">
        <f>IF(N551="sníž. přenesená",J551,0)</f>
        <v>0</v>
      </c>
      <c r="BI551" s="196">
        <f>IF(N551="nulová",J551,0)</f>
        <v>0</v>
      </c>
      <c r="BJ551" s="11" t="s">
        <v>87</v>
      </c>
      <c r="BK551" s="196">
        <f>ROUND(I551*H551,2)</f>
        <v>0</v>
      </c>
      <c r="BL551" s="11" t="s">
        <v>125</v>
      </c>
      <c r="BM551" s="195" t="s">
        <v>733</v>
      </c>
    </row>
    <row r="552" s="2" customFormat="1">
      <c r="A552" s="32"/>
      <c r="B552" s="33"/>
      <c r="C552" s="34"/>
      <c r="D552" s="197" t="s">
        <v>128</v>
      </c>
      <c r="E552" s="34"/>
      <c r="F552" s="198" t="s">
        <v>734</v>
      </c>
      <c r="G552" s="34"/>
      <c r="H552" s="34"/>
      <c r="I552" s="199"/>
      <c r="J552" s="34"/>
      <c r="K552" s="34"/>
      <c r="L552" s="38"/>
      <c r="M552" s="200"/>
      <c r="N552" s="201"/>
      <c r="O552" s="85"/>
      <c r="P552" s="85"/>
      <c r="Q552" s="85"/>
      <c r="R552" s="85"/>
      <c r="S552" s="85"/>
      <c r="T552" s="86"/>
      <c r="U552" s="32"/>
      <c r="V552" s="32"/>
      <c r="W552" s="32"/>
      <c r="X552" s="32"/>
      <c r="Y552" s="32"/>
      <c r="Z552" s="32"/>
      <c r="AA552" s="32"/>
      <c r="AB552" s="32"/>
      <c r="AC552" s="32"/>
      <c r="AD552" s="32"/>
      <c r="AE552" s="32"/>
      <c r="AT552" s="11" t="s">
        <v>128</v>
      </c>
      <c r="AU552" s="11" t="s">
        <v>79</v>
      </c>
    </row>
    <row r="553" s="2" customFormat="1">
      <c r="A553" s="32"/>
      <c r="B553" s="33"/>
      <c r="C553" s="34"/>
      <c r="D553" s="197" t="s">
        <v>130</v>
      </c>
      <c r="E553" s="34"/>
      <c r="F553" s="202" t="s">
        <v>735</v>
      </c>
      <c r="G553" s="34"/>
      <c r="H553" s="34"/>
      <c r="I553" s="199"/>
      <c r="J553" s="34"/>
      <c r="K553" s="34"/>
      <c r="L553" s="38"/>
      <c r="M553" s="200"/>
      <c r="N553" s="201"/>
      <c r="O553" s="85"/>
      <c r="P553" s="85"/>
      <c r="Q553" s="85"/>
      <c r="R553" s="85"/>
      <c r="S553" s="85"/>
      <c r="T553" s="86"/>
      <c r="U553" s="32"/>
      <c r="V553" s="32"/>
      <c r="W553" s="32"/>
      <c r="X553" s="32"/>
      <c r="Y553" s="32"/>
      <c r="Z553" s="32"/>
      <c r="AA553" s="32"/>
      <c r="AB553" s="32"/>
      <c r="AC553" s="32"/>
      <c r="AD553" s="32"/>
      <c r="AE553" s="32"/>
      <c r="AT553" s="11" t="s">
        <v>130</v>
      </c>
      <c r="AU553" s="11" t="s">
        <v>79</v>
      </c>
    </row>
    <row r="554" s="2" customFormat="1" ht="16.5" customHeight="1">
      <c r="A554" s="32"/>
      <c r="B554" s="33"/>
      <c r="C554" s="184" t="s">
        <v>736</v>
      </c>
      <c r="D554" s="184" t="s">
        <v>120</v>
      </c>
      <c r="E554" s="185" t="s">
        <v>737</v>
      </c>
      <c r="F554" s="186" t="s">
        <v>738</v>
      </c>
      <c r="G554" s="187" t="s">
        <v>732</v>
      </c>
      <c r="H554" s="188">
        <v>100</v>
      </c>
      <c r="I554" s="189"/>
      <c r="J554" s="190">
        <f>ROUND(I554*H554,2)</f>
        <v>0</v>
      </c>
      <c r="K554" s="186" t="s">
        <v>124</v>
      </c>
      <c r="L554" s="38"/>
      <c r="M554" s="191" t="s">
        <v>1</v>
      </c>
      <c r="N554" s="192" t="s">
        <v>44</v>
      </c>
      <c r="O554" s="85"/>
      <c r="P554" s="193">
        <f>O554*H554</f>
        <v>0</v>
      </c>
      <c r="Q554" s="193">
        <v>0</v>
      </c>
      <c r="R554" s="193">
        <f>Q554*H554</f>
        <v>0</v>
      </c>
      <c r="S554" s="193">
        <v>0</v>
      </c>
      <c r="T554" s="194">
        <f>S554*H554</f>
        <v>0</v>
      </c>
      <c r="U554" s="32"/>
      <c r="V554" s="32"/>
      <c r="W554" s="32"/>
      <c r="X554" s="32"/>
      <c r="Y554" s="32"/>
      <c r="Z554" s="32"/>
      <c r="AA554" s="32"/>
      <c r="AB554" s="32"/>
      <c r="AC554" s="32"/>
      <c r="AD554" s="32"/>
      <c r="AE554" s="32"/>
      <c r="AR554" s="195" t="s">
        <v>125</v>
      </c>
      <c r="AT554" s="195" t="s">
        <v>120</v>
      </c>
      <c r="AU554" s="195" t="s">
        <v>79</v>
      </c>
      <c r="AY554" s="11" t="s">
        <v>126</v>
      </c>
      <c r="BE554" s="196">
        <f>IF(N554="základní",J554,0)</f>
        <v>0</v>
      </c>
      <c r="BF554" s="196">
        <f>IF(N554="snížená",J554,0)</f>
        <v>0</v>
      </c>
      <c r="BG554" s="196">
        <f>IF(N554="zákl. přenesená",J554,0)</f>
        <v>0</v>
      </c>
      <c r="BH554" s="196">
        <f>IF(N554="sníž. přenesená",J554,0)</f>
        <v>0</v>
      </c>
      <c r="BI554" s="196">
        <f>IF(N554="nulová",J554,0)</f>
        <v>0</v>
      </c>
      <c r="BJ554" s="11" t="s">
        <v>87</v>
      </c>
      <c r="BK554" s="196">
        <f>ROUND(I554*H554,2)</f>
        <v>0</v>
      </c>
      <c r="BL554" s="11" t="s">
        <v>125</v>
      </c>
      <c r="BM554" s="195" t="s">
        <v>739</v>
      </c>
    </row>
    <row r="555" s="2" customFormat="1">
      <c r="A555" s="32"/>
      <c r="B555" s="33"/>
      <c r="C555" s="34"/>
      <c r="D555" s="197" t="s">
        <v>128</v>
      </c>
      <c r="E555" s="34"/>
      <c r="F555" s="198" t="s">
        <v>740</v>
      </c>
      <c r="G555" s="34"/>
      <c r="H555" s="34"/>
      <c r="I555" s="199"/>
      <c r="J555" s="34"/>
      <c r="K555" s="34"/>
      <c r="L555" s="38"/>
      <c r="M555" s="200"/>
      <c r="N555" s="201"/>
      <c r="O555" s="85"/>
      <c r="P555" s="85"/>
      <c r="Q555" s="85"/>
      <c r="R555" s="85"/>
      <c r="S555" s="85"/>
      <c r="T555" s="86"/>
      <c r="U555" s="32"/>
      <c r="V555" s="32"/>
      <c r="W555" s="32"/>
      <c r="X555" s="32"/>
      <c r="Y555" s="32"/>
      <c r="Z555" s="32"/>
      <c r="AA555" s="32"/>
      <c r="AB555" s="32"/>
      <c r="AC555" s="32"/>
      <c r="AD555" s="32"/>
      <c r="AE555" s="32"/>
      <c r="AT555" s="11" t="s">
        <v>128</v>
      </c>
      <c r="AU555" s="11" t="s">
        <v>79</v>
      </c>
    </row>
    <row r="556" s="2" customFormat="1">
      <c r="A556" s="32"/>
      <c r="B556" s="33"/>
      <c r="C556" s="34"/>
      <c r="D556" s="197" t="s">
        <v>130</v>
      </c>
      <c r="E556" s="34"/>
      <c r="F556" s="202" t="s">
        <v>735</v>
      </c>
      <c r="G556" s="34"/>
      <c r="H556" s="34"/>
      <c r="I556" s="199"/>
      <c r="J556" s="34"/>
      <c r="K556" s="34"/>
      <c r="L556" s="38"/>
      <c r="M556" s="200"/>
      <c r="N556" s="201"/>
      <c r="O556" s="85"/>
      <c r="P556" s="85"/>
      <c r="Q556" s="85"/>
      <c r="R556" s="85"/>
      <c r="S556" s="85"/>
      <c r="T556" s="86"/>
      <c r="U556" s="32"/>
      <c r="V556" s="32"/>
      <c r="W556" s="32"/>
      <c r="X556" s="32"/>
      <c r="Y556" s="32"/>
      <c r="Z556" s="32"/>
      <c r="AA556" s="32"/>
      <c r="AB556" s="32"/>
      <c r="AC556" s="32"/>
      <c r="AD556" s="32"/>
      <c r="AE556" s="32"/>
      <c r="AT556" s="11" t="s">
        <v>130</v>
      </c>
      <c r="AU556" s="11" t="s">
        <v>79</v>
      </c>
    </row>
    <row r="557" s="2" customFormat="1" ht="16.5" customHeight="1">
      <c r="A557" s="32"/>
      <c r="B557" s="33"/>
      <c r="C557" s="184" t="s">
        <v>741</v>
      </c>
      <c r="D557" s="184" t="s">
        <v>120</v>
      </c>
      <c r="E557" s="185" t="s">
        <v>742</v>
      </c>
      <c r="F557" s="186" t="s">
        <v>743</v>
      </c>
      <c r="G557" s="187" t="s">
        <v>732</v>
      </c>
      <c r="H557" s="188">
        <v>100</v>
      </c>
      <c r="I557" s="189"/>
      <c r="J557" s="190">
        <f>ROUND(I557*H557,2)</f>
        <v>0</v>
      </c>
      <c r="K557" s="186" t="s">
        <v>124</v>
      </c>
      <c r="L557" s="38"/>
      <c r="M557" s="191" t="s">
        <v>1</v>
      </c>
      <c r="N557" s="192" t="s">
        <v>44</v>
      </c>
      <c r="O557" s="85"/>
      <c r="P557" s="193">
        <f>O557*H557</f>
        <v>0</v>
      </c>
      <c r="Q557" s="193">
        <v>0</v>
      </c>
      <c r="R557" s="193">
        <f>Q557*H557</f>
        <v>0</v>
      </c>
      <c r="S557" s="193">
        <v>0</v>
      </c>
      <c r="T557" s="194">
        <f>S557*H557</f>
        <v>0</v>
      </c>
      <c r="U557" s="32"/>
      <c r="V557" s="32"/>
      <c r="W557" s="32"/>
      <c r="X557" s="32"/>
      <c r="Y557" s="32"/>
      <c r="Z557" s="32"/>
      <c r="AA557" s="32"/>
      <c r="AB557" s="32"/>
      <c r="AC557" s="32"/>
      <c r="AD557" s="32"/>
      <c r="AE557" s="32"/>
      <c r="AR557" s="195" t="s">
        <v>125</v>
      </c>
      <c r="AT557" s="195" t="s">
        <v>120</v>
      </c>
      <c r="AU557" s="195" t="s">
        <v>79</v>
      </c>
      <c r="AY557" s="11" t="s">
        <v>126</v>
      </c>
      <c r="BE557" s="196">
        <f>IF(N557="základní",J557,0)</f>
        <v>0</v>
      </c>
      <c r="BF557" s="196">
        <f>IF(N557="snížená",J557,0)</f>
        <v>0</v>
      </c>
      <c r="BG557" s="196">
        <f>IF(N557="zákl. přenesená",J557,0)</f>
        <v>0</v>
      </c>
      <c r="BH557" s="196">
        <f>IF(N557="sníž. přenesená",J557,0)</f>
        <v>0</v>
      </c>
      <c r="BI557" s="196">
        <f>IF(N557="nulová",J557,0)</f>
        <v>0</v>
      </c>
      <c r="BJ557" s="11" t="s">
        <v>87</v>
      </c>
      <c r="BK557" s="196">
        <f>ROUND(I557*H557,2)</f>
        <v>0</v>
      </c>
      <c r="BL557" s="11" t="s">
        <v>125</v>
      </c>
      <c r="BM557" s="195" t="s">
        <v>744</v>
      </c>
    </row>
    <row r="558" s="2" customFormat="1">
      <c r="A558" s="32"/>
      <c r="B558" s="33"/>
      <c r="C558" s="34"/>
      <c r="D558" s="197" t="s">
        <v>128</v>
      </c>
      <c r="E558" s="34"/>
      <c r="F558" s="198" t="s">
        <v>745</v>
      </c>
      <c r="G558" s="34"/>
      <c r="H558" s="34"/>
      <c r="I558" s="199"/>
      <c r="J558" s="34"/>
      <c r="K558" s="34"/>
      <c r="L558" s="38"/>
      <c r="M558" s="200"/>
      <c r="N558" s="201"/>
      <c r="O558" s="85"/>
      <c r="P558" s="85"/>
      <c r="Q558" s="85"/>
      <c r="R558" s="85"/>
      <c r="S558" s="85"/>
      <c r="T558" s="86"/>
      <c r="U558" s="32"/>
      <c r="V558" s="32"/>
      <c r="W558" s="32"/>
      <c r="X558" s="32"/>
      <c r="Y558" s="32"/>
      <c r="Z558" s="32"/>
      <c r="AA558" s="32"/>
      <c r="AB558" s="32"/>
      <c r="AC558" s="32"/>
      <c r="AD558" s="32"/>
      <c r="AE558" s="32"/>
      <c r="AT558" s="11" t="s">
        <v>128</v>
      </c>
      <c r="AU558" s="11" t="s">
        <v>79</v>
      </c>
    </row>
    <row r="559" s="2" customFormat="1">
      <c r="A559" s="32"/>
      <c r="B559" s="33"/>
      <c r="C559" s="34"/>
      <c r="D559" s="197" t="s">
        <v>130</v>
      </c>
      <c r="E559" s="34"/>
      <c r="F559" s="202" t="s">
        <v>735</v>
      </c>
      <c r="G559" s="34"/>
      <c r="H559" s="34"/>
      <c r="I559" s="199"/>
      <c r="J559" s="34"/>
      <c r="K559" s="34"/>
      <c r="L559" s="38"/>
      <c r="M559" s="200"/>
      <c r="N559" s="201"/>
      <c r="O559" s="85"/>
      <c r="P559" s="85"/>
      <c r="Q559" s="85"/>
      <c r="R559" s="85"/>
      <c r="S559" s="85"/>
      <c r="T559" s="86"/>
      <c r="U559" s="32"/>
      <c r="V559" s="32"/>
      <c r="W559" s="32"/>
      <c r="X559" s="32"/>
      <c r="Y559" s="32"/>
      <c r="Z559" s="32"/>
      <c r="AA559" s="32"/>
      <c r="AB559" s="32"/>
      <c r="AC559" s="32"/>
      <c r="AD559" s="32"/>
      <c r="AE559" s="32"/>
      <c r="AT559" s="11" t="s">
        <v>130</v>
      </c>
      <c r="AU559" s="11" t="s">
        <v>79</v>
      </c>
    </row>
    <row r="560" s="2" customFormat="1" ht="33" customHeight="1">
      <c r="A560" s="32"/>
      <c r="B560" s="33"/>
      <c r="C560" s="184" t="s">
        <v>746</v>
      </c>
      <c r="D560" s="184" t="s">
        <v>120</v>
      </c>
      <c r="E560" s="185" t="s">
        <v>747</v>
      </c>
      <c r="F560" s="186" t="s">
        <v>748</v>
      </c>
      <c r="G560" s="187" t="s">
        <v>123</v>
      </c>
      <c r="H560" s="188">
        <v>5</v>
      </c>
      <c r="I560" s="189"/>
      <c r="J560" s="190">
        <f>ROUND(I560*H560,2)</f>
        <v>0</v>
      </c>
      <c r="K560" s="186" t="s">
        <v>124</v>
      </c>
      <c r="L560" s="38"/>
      <c r="M560" s="191" t="s">
        <v>1</v>
      </c>
      <c r="N560" s="192" t="s">
        <v>44</v>
      </c>
      <c r="O560" s="85"/>
      <c r="P560" s="193">
        <f>O560*H560</f>
        <v>0</v>
      </c>
      <c r="Q560" s="193">
        <v>0</v>
      </c>
      <c r="R560" s="193">
        <f>Q560*H560</f>
        <v>0</v>
      </c>
      <c r="S560" s="193">
        <v>0</v>
      </c>
      <c r="T560" s="194">
        <f>S560*H560</f>
        <v>0</v>
      </c>
      <c r="U560" s="32"/>
      <c r="V560" s="32"/>
      <c r="W560" s="32"/>
      <c r="X560" s="32"/>
      <c r="Y560" s="32"/>
      <c r="Z560" s="32"/>
      <c r="AA560" s="32"/>
      <c r="AB560" s="32"/>
      <c r="AC560" s="32"/>
      <c r="AD560" s="32"/>
      <c r="AE560" s="32"/>
      <c r="AR560" s="195" t="s">
        <v>125</v>
      </c>
      <c r="AT560" s="195" t="s">
        <v>120</v>
      </c>
      <c r="AU560" s="195" t="s">
        <v>79</v>
      </c>
      <c r="AY560" s="11" t="s">
        <v>126</v>
      </c>
      <c r="BE560" s="196">
        <f>IF(N560="základní",J560,0)</f>
        <v>0</v>
      </c>
      <c r="BF560" s="196">
        <f>IF(N560="snížená",J560,0)</f>
        <v>0</v>
      </c>
      <c r="BG560" s="196">
        <f>IF(N560="zákl. přenesená",J560,0)</f>
        <v>0</v>
      </c>
      <c r="BH560" s="196">
        <f>IF(N560="sníž. přenesená",J560,0)</f>
        <v>0</v>
      </c>
      <c r="BI560" s="196">
        <f>IF(N560="nulová",J560,0)</f>
        <v>0</v>
      </c>
      <c r="BJ560" s="11" t="s">
        <v>87</v>
      </c>
      <c r="BK560" s="196">
        <f>ROUND(I560*H560,2)</f>
        <v>0</v>
      </c>
      <c r="BL560" s="11" t="s">
        <v>125</v>
      </c>
      <c r="BM560" s="195" t="s">
        <v>749</v>
      </c>
    </row>
    <row r="561" s="2" customFormat="1">
      <c r="A561" s="32"/>
      <c r="B561" s="33"/>
      <c r="C561" s="34"/>
      <c r="D561" s="197" t="s">
        <v>128</v>
      </c>
      <c r="E561" s="34"/>
      <c r="F561" s="198" t="s">
        <v>750</v>
      </c>
      <c r="G561" s="34"/>
      <c r="H561" s="34"/>
      <c r="I561" s="199"/>
      <c r="J561" s="34"/>
      <c r="K561" s="34"/>
      <c r="L561" s="38"/>
      <c r="M561" s="200"/>
      <c r="N561" s="201"/>
      <c r="O561" s="85"/>
      <c r="P561" s="85"/>
      <c r="Q561" s="85"/>
      <c r="R561" s="85"/>
      <c r="S561" s="85"/>
      <c r="T561" s="86"/>
      <c r="U561" s="32"/>
      <c r="V561" s="32"/>
      <c r="W561" s="32"/>
      <c r="X561" s="32"/>
      <c r="Y561" s="32"/>
      <c r="Z561" s="32"/>
      <c r="AA561" s="32"/>
      <c r="AB561" s="32"/>
      <c r="AC561" s="32"/>
      <c r="AD561" s="32"/>
      <c r="AE561" s="32"/>
      <c r="AT561" s="11" t="s">
        <v>128</v>
      </c>
      <c r="AU561" s="11" t="s">
        <v>79</v>
      </c>
    </row>
    <row r="562" s="2" customFormat="1">
      <c r="A562" s="32"/>
      <c r="B562" s="33"/>
      <c r="C562" s="34"/>
      <c r="D562" s="197" t="s">
        <v>130</v>
      </c>
      <c r="E562" s="34"/>
      <c r="F562" s="202" t="s">
        <v>751</v>
      </c>
      <c r="G562" s="34"/>
      <c r="H562" s="34"/>
      <c r="I562" s="199"/>
      <c r="J562" s="34"/>
      <c r="K562" s="34"/>
      <c r="L562" s="38"/>
      <c r="M562" s="200"/>
      <c r="N562" s="201"/>
      <c r="O562" s="85"/>
      <c r="P562" s="85"/>
      <c r="Q562" s="85"/>
      <c r="R562" s="85"/>
      <c r="S562" s="85"/>
      <c r="T562" s="86"/>
      <c r="U562" s="32"/>
      <c r="V562" s="32"/>
      <c r="W562" s="32"/>
      <c r="X562" s="32"/>
      <c r="Y562" s="32"/>
      <c r="Z562" s="32"/>
      <c r="AA562" s="32"/>
      <c r="AB562" s="32"/>
      <c r="AC562" s="32"/>
      <c r="AD562" s="32"/>
      <c r="AE562" s="32"/>
      <c r="AT562" s="11" t="s">
        <v>130</v>
      </c>
      <c r="AU562" s="11" t="s">
        <v>79</v>
      </c>
    </row>
    <row r="563" s="2" customFormat="1">
      <c r="A563" s="32"/>
      <c r="B563" s="33"/>
      <c r="C563" s="34"/>
      <c r="D563" s="197" t="s">
        <v>132</v>
      </c>
      <c r="E563" s="34"/>
      <c r="F563" s="202" t="s">
        <v>693</v>
      </c>
      <c r="G563" s="34"/>
      <c r="H563" s="34"/>
      <c r="I563" s="199"/>
      <c r="J563" s="34"/>
      <c r="K563" s="34"/>
      <c r="L563" s="38"/>
      <c r="M563" s="200"/>
      <c r="N563" s="201"/>
      <c r="O563" s="85"/>
      <c r="P563" s="85"/>
      <c r="Q563" s="85"/>
      <c r="R563" s="85"/>
      <c r="S563" s="85"/>
      <c r="T563" s="86"/>
      <c r="U563" s="32"/>
      <c r="V563" s="32"/>
      <c r="W563" s="32"/>
      <c r="X563" s="32"/>
      <c r="Y563" s="32"/>
      <c r="Z563" s="32"/>
      <c r="AA563" s="32"/>
      <c r="AB563" s="32"/>
      <c r="AC563" s="32"/>
      <c r="AD563" s="32"/>
      <c r="AE563" s="32"/>
      <c r="AT563" s="11" t="s">
        <v>132</v>
      </c>
      <c r="AU563" s="11" t="s">
        <v>79</v>
      </c>
    </row>
    <row r="564" s="2" customFormat="1">
      <c r="A564" s="32"/>
      <c r="B564" s="33"/>
      <c r="C564" s="184" t="s">
        <v>752</v>
      </c>
      <c r="D564" s="184" t="s">
        <v>120</v>
      </c>
      <c r="E564" s="185" t="s">
        <v>753</v>
      </c>
      <c r="F564" s="186" t="s">
        <v>754</v>
      </c>
      <c r="G564" s="187" t="s">
        <v>123</v>
      </c>
      <c r="H564" s="188">
        <v>5</v>
      </c>
      <c r="I564" s="189"/>
      <c r="J564" s="190">
        <f>ROUND(I564*H564,2)</f>
        <v>0</v>
      </c>
      <c r="K564" s="186" t="s">
        <v>124</v>
      </c>
      <c r="L564" s="38"/>
      <c r="M564" s="191" t="s">
        <v>1</v>
      </c>
      <c r="N564" s="192" t="s">
        <v>44</v>
      </c>
      <c r="O564" s="85"/>
      <c r="P564" s="193">
        <f>O564*H564</f>
        <v>0</v>
      </c>
      <c r="Q564" s="193">
        <v>0</v>
      </c>
      <c r="R564" s="193">
        <f>Q564*H564</f>
        <v>0</v>
      </c>
      <c r="S564" s="193">
        <v>0</v>
      </c>
      <c r="T564" s="194">
        <f>S564*H564</f>
        <v>0</v>
      </c>
      <c r="U564" s="32"/>
      <c r="V564" s="32"/>
      <c r="W564" s="32"/>
      <c r="X564" s="32"/>
      <c r="Y564" s="32"/>
      <c r="Z564" s="32"/>
      <c r="AA564" s="32"/>
      <c r="AB564" s="32"/>
      <c r="AC564" s="32"/>
      <c r="AD564" s="32"/>
      <c r="AE564" s="32"/>
      <c r="AR564" s="195" t="s">
        <v>125</v>
      </c>
      <c r="AT564" s="195" t="s">
        <v>120</v>
      </c>
      <c r="AU564" s="195" t="s">
        <v>79</v>
      </c>
      <c r="AY564" s="11" t="s">
        <v>126</v>
      </c>
      <c r="BE564" s="196">
        <f>IF(N564="základní",J564,0)</f>
        <v>0</v>
      </c>
      <c r="BF564" s="196">
        <f>IF(N564="snížená",J564,0)</f>
        <v>0</v>
      </c>
      <c r="BG564" s="196">
        <f>IF(N564="zákl. přenesená",J564,0)</f>
        <v>0</v>
      </c>
      <c r="BH564" s="196">
        <f>IF(N564="sníž. přenesená",J564,0)</f>
        <v>0</v>
      </c>
      <c r="BI564" s="196">
        <f>IF(N564="nulová",J564,0)</f>
        <v>0</v>
      </c>
      <c r="BJ564" s="11" t="s">
        <v>87</v>
      </c>
      <c r="BK564" s="196">
        <f>ROUND(I564*H564,2)</f>
        <v>0</v>
      </c>
      <c r="BL564" s="11" t="s">
        <v>125</v>
      </c>
      <c r="BM564" s="195" t="s">
        <v>755</v>
      </c>
    </row>
    <row r="565" s="2" customFormat="1">
      <c r="A565" s="32"/>
      <c r="B565" s="33"/>
      <c r="C565" s="34"/>
      <c r="D565" s="197" t="s">
        <v>128</v>
      </c>
      <c r="E565" s="34"/>
      <c r="F565" s="198" t="s">
        <v>756</v>
      </c>
      <c r="G565" s="34"/>
      <c r="H565" s="34"/>
      <c r="I565" s="199"/>
      <c r="J565" s="34"/>
      <c r="K565" s="34"/>
      <c r="L565" s="38"/>
      <c r="M565" s="200"/>
      <c r="N565" s="201"/>
      <c r="O565" s="85"/>
      <c r="P565" s="85"/>
      <c r="Q565" s="85"/>
      <c r="R565" s="85"/>
      <c r="S565" s="85"/>
      <c r="T565" s="86"/>
      <c r="U565" s="32"/>
      <c r="V565" s="32"/>
      <c r="W565" s="32"/>
      <c r="X565" s="32"/>
      <c r="Y565" s="32"/>
      <c r="Z565" s="32"/>
      <c r="AA565" s="32"/>
      <c r="AB565" s="32"/>
      <c r="AC565" s="32"/>
      <c r="AD565" s="32"/>
      <c r="AE565" s="32"/>
      <c r="AT565" s="11" t="s">
        <v>128</v>
      </c>
      <c r="AU565" s="11" t="s">
        <v>79</v>
      </c>
    </row>
    <row r="566" s="2" customFormat="1">
      <c r="A566" s="32"/>
      <c r="B566" s="33"/>
      <c r="C566" s="34"/>
      <c r="D566" s="197" t="s">
        <v>130</v>
      </c>
      <c r="E566" s="34"/>
      <c r="F566" s="202" t="s">
        <v>751</v>
      </c>
      <c r="G566" s="34"/>
      <c r="H566" s="34"/>
      <c r="I566" s="199"/>
      <c r="J566" s="34"/>
      <c r="K566" s="34"/>
      <c r="L566" s="38"/>
      <c r="M566" s="200"/>
      <c r="N566" s="201"/>
      <c r="O566" s="85"/>
      <c r="P566" s="85"/>
      <c r="Q566" s="85"/>
      <c r="R566" s="85"/>
      <c r="S566" s="85"/>
      <c r="T566" s="86"/>
      <c r="U566" s="32"/>
      <c r="V566" s="32"/>
      <c r="W566" s="32"/>
      <c r="X566" s="32"/>
      <c r="Y566" s="32"/>
      <c r="Z566" s="32"/>
      <c r="AA566" s="32"/>
      <c r="AB566" s="32"/>
      <c r="AC566" s="32"/>
      <c r="AD566" s="32"/>
      <c r="AE566" s="32"/>
      <c r="AT566" s="11" t="s">
        <v>130</v>
      </c>
      <c r="AU566" s="11" t="s">
        <v>79</v>
      </c>
    </row>
    <row r="567" s="2" customFormat="1">
      <c r="A567" s="32"/>
      <c r="B567" s="33"/>
      <c r="C567" s="34"/>
      <c r="D567" s="197" t="s">
        <v>132</v>
      </c>
      <c r="E567" s="34"/>
      <c r="F567" s="202" t="s">
        <v>693</v>
      </c>
      <c r="G567" s="34"/>
      <c r="H567" s="34"/>
      <c r="I567" s="199"/>
      <c r="J567" s="34"/>
      <c r="K567" s="34"/>
      <c r="L567" s="38"/>
      <c r="M567" s="200"/>
      <c r="N567" s="201"/>
      <c r="O567" s="85"/>
      <c r="P567" s="85"/>
      <c r="Q567" s="85"/>
      <c r="R567" s="85"/>
      <c r="S567" s="85"/>
      <c r="T567" s="86"/>
      <c r="U567" s="32"/>
      <c r="V567" s="32"/>
      <c r="W567" s="32"/>
      <c r="X567" s="32"/>
      <c r="Y567" s="32"/>
      <c r="Z567" s="32"/>
      <c r="AA567" s="32"/>
      <c r="AB567" s="32"/>
      <c r="AC567" s="32"/>
      <c r="AD567" s="32"/>
      <c r="AE567" s="32"/>
      <c r="AT567" s="11" t="s">
        <v>132</v>
      </c>
      <c r="AU567" s="11" t="s">
        <v>79</v>
      </c>
    </row>
    <row r="568" s="2" customFormat="1">
      <c r="A568" s="32"/>
      <c r="B568" s="33"/>
      <c r="C568" s="184" t="s">
        <v>757</v>
      </c>
      <c r="D568" s="184" t="s">
        <v>120</v>
      </c>
      <c r="E568" s="185" t="s">
        <v>758</v>
      </c>
      <c r="F568" s="186" t="s">
        <v>759</v>
      </c>
      <c r="G568" s="187" t="s">
        <v>123</v>
      </c>
      <c r="H568" s="188">
        <v>5</v>
      </c>
      <c r="I568" s="189"/>
      <c r="J568" s="190">
        <f>ROUND(I568*H568,2)</f>
        <v>0</v>
      </c>
      <c r="K568" s="186" t="s">
        <v>124</v>
      </c>
      <c r="L568" s="38"/>
      <c r="M568" s="191" t="s">
        <v>1</v>
      </c>
      <c r="N568" s="192" t="s">
        <v>44</v>
      </c>
      <c r="O568" s="85"/>
      <c r="P568" s="193">
        <f>O568*H568</f>
        <v>0</v>
      </c>
      <c r="Q568" s="193">
        <v>0</v>
      </c>
      <c r="R568" s="193">
        <f>Q568*H568</f>
        <v>0</v>
      </c>
      <c r="S568" s="193">
        <v>0</v>
      </c>
      <c r="T568" s="194">
        <f>S568*H568</f>
        <v>0</v>
      </c>
      <c r="U568" s="32"/>
      <c r="V568" s="32"/>
      <c r="W568" s="32"/>
      <c r="X568" s="32"/>
      <c r="Y568" s="32"/>
      <c r="Z568" s="32"/>
      <c r="AA568" s="32"/>
      <c r="AB568" s="32"/>
      <c r="AC568" s="32"/>
      <c r="AD568" s="32"/>
      <c r="AE568" s="32"/>
      <c r="AR568" s="195" t="s">
        <v>125</v>
      </c>
      <c r="AT568" s="195" t="s">
        <v>120</v>
      </c>
      <c r="AU568" s="195" t="s">
        <v>79</v>
      </c>
      <c r="AY568" s="11" t="s">
        <v>126</v>
      </c>
      <c r="BE568" s="196">
        <f>IF(N568="základní",J568,0)</f>
        <v>0</v>
      </c>
      <c r="BF568" s="196">
        <f>IF(N568="snížená",J568,0)</f>
        <v>0</v>
      </c>
      <c r="BG568" s="196">
        <f>IF(N568="zákl. přenesená",J568,0)</f>
        <v>0</v>
      </c>
      <c r="BH568" s="196">
        <f>IF(N568="sníž. přenesená",J568,0)</f>
        <v>0</v>
      </c>
      <c r="BI568" s="196">
        <f>IF(N568="nulová",J568,0)</f>
        <v>0</v>
      </c>
      <c r="BJ568" s="11" t="s">
        <v>87</v>
      </c>
      <c r="BK568" s="196">
        <f>ROUND(I568*H568,2)</f>
        <v>0</v>
      </c>
      <c r="BL568" s="11" t="s">
        <v>125</v>
      </c>
      <c r="BM568" s="195" t="s">
        <v>760</v>
      </c>
    </row>
    <row r="569" s="2" customFormat="1">
      <c r="A569" s="32"/>
      <c r="B569" s="33"/>
      <c r="C569" s="34"/>
      <c r="D569" s="197" t="s">
        <v>128</v>
      </c>
      <c r="E569" s="34"/>
      <c r="F569" s="198" t="s">
        <v>761</v>
      </c>
      <c r="G569" s="34"/>
      <c r="H569" s="34"/>
      <c r="I569" s="199"/>
      <c r="J569" s="34"/>
      <c r="K569" s="34"/>
      <c r="L569" s="38"/>
      <c r="M569" s="200"/>
      <c r="N569" s="201"/>
      <c r="O569" s="85"/>
      <c r="P569" s="85"/>
      <c r="Q569" s="85"/>
      <c r="R569" s="85"/>
      <c r="S569" s="85"/>
      <c r="T569" s="86"/>
      <c r="U569" s="32"/>
      <c r="V569" s="32"/>
      <c r="W569" s="32"/>
      <c r="X569" s="32"/>
      <c r="Y569" s="32"/>
      <c r="Z569" s="32"/>
      <c r="AA569" s="32"/>
      <c r="AB569" s="32"/>
      <c r="AC569" s="32"/>
      <c r="AD569" s="32"/>
      <c r="AE569" s="32"/>
      <c r="AT569" s="11" t="s">
        <v>128</v>
      </c>
      <c r="AU569" s="11" t="s">
        <v>79</v>
      </c>
    </row>
    <row r="570" s="2" customFormat="1">
      <c r="A570" s="32"/>
      <c r="B570" s="33"/>
      <c r="C570" s="34"/>
      <c r="D570" s="197" t="s">
        <v>130</v>
      </c>
      <c r="E570" s="34"/>
      <c r="F570" s="202" t="s">
        <v>751</v>
      </c>
      <c r="G570" s="34"/>
      <c r="H570" s="34"/>
      <c r="I570" s="199"/>
      <c r="J570" s="34"/>
      <c r="K570" s="34"/>
      <c r="L570" s="38"/>
      <c r="M570" s="200"/>
      <c r="N570" s="201"/>
      <c r="O570" s="85"/>
      <c r="P570" s="85"/>
      <c r="Q570" s="85"/>
      <c r="R570" s="85"/>
      <c r="S570" s="85"/>
      <c r="T570" s="86"/>
      <c r="U570" s="32"/>
      <c r="V570" s="32"/>
      <c r="W570" s="32"/>
      <c r="X570" s="32"/>
      <c r="Y570" s="32"/>
      <c r="Z570" s="32"/>
      <c r="AA570" s="32"/>
      <c r="AB570" s="32"/>
      <c r="AC570" s="32"/>
      <c r="AD570" s="32"/>
      <c r="AE570" s="32"/>
      <c r="AT570" s="11" t="s">
        <v>130</v>
      </c>
      <c r="AU570" s="11" t="s">
        <v>79</v>
      </c>
    </row>
    <row r="571" s="2" customFormat="1">
      <c r="A571" s="32"/>
      <c r="B571" s="33"/>
      <c r="C571" s="34"/>
      <c r="D571" s="197" t="s">
        <v>132</v>
      </c>
      <c r="E571" s="34"/>
      <c r="F571" s="202" t="s">
        <v>693</v>
      </c>
      <c r="G571" s="34"/>
      <c r="H571" s="34"/>
      <c r="I571" s="199"/>
      <c r="J571" s="34"/>
      <c r="K571" s="34"/>
      <c r="L571" s="38"/>
      <c r="M571" s="200"/>
      <c r="N571" s="201"/>
      <c r="O571" s="85"/>
      <c r="P571" s="85"/>
      <c r="Q571" s="85"/>
      <c r="R571" s="85"/>
      <c r="S571" s="85"/>
      <c r="T571" s="86"/>
      <c r="U571" s="32"/>
      <c r="V571" s="32"/>
      <c r="W571" s="32"/>
      <c r="X571" s="32"/>
      <c r="Y571" s="32"/>
      <c r="Z571" s="32"/>
      <c r="AA571" s="32"/>
      <c r="AB571" s="32"/>
      <c r="AC571" s="32"/>
      <c r="AD571" s="32"/>
      <c r="AE571" s="32"/>
      <c r="AT571" s="11" t="s">
        <v>132</v>
      </c>
      <c r="AU571" s="11" t="s">
        <v>79</v>
      </c>
    </row>
    <row r="572" s="2" customFormat="1">
      <c r="A572" s="32"/>
      <c r="B572" s="33"/>
      <c r="C572" s="184" t="s">
        <v>762</v>
      </c>
      <c r="D572" s="184" t="s">
        <v>120</v>
      </c>
      <c r="E572" s="185" t="s">
        <v>763</v>
      </c>
      <c r="F572" s="186" t="s">
        <v>764</v>
      </c>
      <c r="G572" s="187" t="s">
        <v>123</v>
      </c>
      <c r="H572" s="188">
        <v>5</v>
      </c>
      <c r="I572" s="189"/>
      <c r="J572" s="190">
        <f>ROUND(I572*H572,2)</f>
        <v>0</v>
      </c>
      <c r="K572" s="186" t="s">
        <v>124</v>
      </c>
      <c r="L572" s="38"/>
      <c r="M572" s="191" t="s">
        <v>1</v>
      </c>
      <c r="N572" s="192" t="s">
        <v>44</v>
      </c>
      <c r="O572" s="85"/>
      <c r="P572" s="193">
        <f>O572*H572</f>
        <v>0</v>
      </c>
      <c r="Q572" s="193">
        <v>0</v>
      </c>
      <c r="R572" s="193">
        <f>Q572*H572</f>
        <v>0</v>
      </c>
      <c r="S572" s="193">
        <v>0</v>
      </c>
      <c r="T572" s="194">
        <f>S572*H572</f>
        <v>0</v>
      </c>
      <c r="U572" s="32"/>
      <c r="V572" s="32"/>
      <c r="W572" s="32"/>
      <c r="X572" s="32"/>
      <c r="Y572" s="32"/>
      <c r="Z572" s="32"/>
      <c r="AA572" s="32"/>
      <c r="AB572" s="32"/>
      <c r="AC572" s="32"/>
      <c r="AD572" s="32"/>
      <c r="AE572" s="32"/>
      <c r="AR572" s="195" t="s">
        <v>125</v>
      </c>
      <c r="AT572" s="195" t="s">
        <v>120</v>
      </c>
      <c r="AU572" s="195" t="s">
        <v>79</v>
      </c>
      <c r="AY572" s="11" t="s">
        <v>126</v>
      </c>
      <c r="BE572" s="196">
        <f>IF(N572="základní",J572,0)</f>
        <v>0</v>
      </c>
      <c r="BF572" s="196">
        <f>IF(N572="snížená",J572,0)</f>
        <v>0</v>
      </c>
      <c r="BG572" s="196">
        <f>IF(N572="zákl. přenesená",J572,0)</f>
        <v>0</v>
      </c>
      <c r="BH572" s="196">
        <f>IF(N572="sníž. přenesená",J572,0)</f>
        <v>0</v>
      </c>
      <c r="BI572" s="196">
        <f>IF(N572="nulová",J572,0)</f>
        <v>0</v>
      </c>
      <c r="BJ572" s="11" t="s">
        <v>87</v>
      </c>
      <c r="BK572" s="196">
        <f>ROUND(I572*H572,2)</f>
        <v>0</v>
      </c>
      <c r="BL572" s="11" t="s">
        <v>125</v>
      </c>
      <c r="BM572" s="195" t="s">
        <v>765</v>
      </c>
    </row>
    <row r="573" s="2" customFormat="1">
      <c r="A573" s="32"/>
      <c r="B573" s="33"/>
      <c r="C573" s="34"/>
      <c r="D573" s="197" t="s">
        <v>128</v>
      </c>
      <c r="E573" s="34"/>
      <c r="F573" s="198" t="s">
        <v>766</v>
      </c>
      <c r="G573" s="34"/>
      <c r="H573" s="34"/>
      <c r="I573" s="199"/>
      <c r="J573" s="34"/>
      <c r="K573" s="34"/>
      <c r="L573" s="38"/>
      <c r="M573" s="200"/>
      <c r="N573" s="201"/>
      <c r="O573" s="85"/>
      <c r="P573" s="85"/>
      <c r="Q573" s="85"/>
      <c r="R573" s="85"/>
      <c r="S573" s="85"/>
      <c r="T573" s="86"/>
      <c r="U573" s="32"/>
      <c r="V573" s="32"/>
      <c r="W573" s="32"/>
      <c r="X573" s="32"/>
      <c r="Y573" s="32"/>
      <c r="Z573" s="32"/>
      <c r="AA573" s="32"/>
      <c r="AB573" s="32"/>
      <c r="AC573" s="32"/>
      <c r="AD573" s="32"/>
      <c r="AE573" s="32"/>
      <c r="AT573" s="11" t="s">
        <v>128</v>
      </c>
      <c r="AU573" s="11" t="s">
        <v>79</v>
      </c>
    </row>
    <row r="574" s="2" customFormat="1">
      <c r="A574" s="32"/>
      <c r="B574" s="33"/>
      <c r="C574" s="34"/>
      <c r="D574" s="197" t="s">
        <v>130</v>
      </c>
      <c r="E574" s="34"/>
      <c r="F574" s="202" t="s">
        <v>751</v>
      </c>
      <c r="G574" s="34"/>
      <c r="H574" s="34"/>
      <c r="I574" s="199"/>
      <c r="J574" s="34"/>
      <c r="K574" s="34"/>
      <c r="L574" s="38"/>
      <c r="M574" s="200"/>
      <c r="N574" s="201"/>
      <c r="O574" s="85"/>
      <c r="P574" s="85"/>
      <c r="Q574" s="85"/>
      <c r="R574" s="85"/>
      <c r="S574" s="85"/>
      <c r="T574" s="86"/>
      <c r="U574" s="32"/>
      <c r="V574" s="32"/>
      <c r="W574" s="32"/>
      <c r="X574" s="32"/>
      <c r="Y574" s="32"/>
      <c r="Z574" s="32"/>
      <c r="AA574" s="32"/>
      <c r="AB574" s="32"/>
      <c r="AC574" s="32"/>
      <c r="AD574" s="32"/>
      <c r="AE574" s="32"/>
      <c r="AT574" s="11" t="s">
        <v>130</v>
      </c>
      <c r="AU574" s="11" t="s">
        <v>79</v>
      </c>
    </row>
    <row r="575" s="2" customFormat="1">
      <c r="A575" s="32"/>
      <c r="B575" s="33"/>
      <c r="C575" s="34"/>
      <c r="D575" s="197" t="s">
        <v>132</v>
      </c>
      <c r="E575" s="34"/>
      <c r="F575" s="202" t="s">
        <v>693</v>
      </c>
      <c r="G575" s="34"/>
      <c r="H575" s="34"/>
      <c r="I575" s="199"/>
      <c r="J575" s="34"/>
      <c r="K575" s="34"/>
      <c r="L575" s="38"/>
      <c r="M575" s="200"/>
      <c r="N575" s="201"/>
      <c r="O575" s="85"/>
      <c r="P575" s="85"/>
      <c r="Q575" s="85"/>
      <c r="R575" s="85"/>
      <c r="S575" s="85"/>
      <c r="T575" s="86"/>
      <c r="U575" s="32"/>
      <c r="V575" s="32"/>
      <c r="W575" s="32"/>
      <c r="X575" s="32"/>
      <c r="Y575" s="32"/>
      <c r="Z575" s="32"/>
      <c r="AA575" s="32"/>
      <c r="AB575" s="32"/>
      <c r="AC575" s="32"/>
      <c r="AD575" s="32"/>
      <c r="AE575" s="32"/>
      <c r="AT575" s="11" t="s">
        <v>132</v>
      </c>
      <c r="AU575" s="11" t="s">
        <v>79</v>
      </c>
    </row>
    <row r="576" s="2" customFormat="1">
      <c r="A576" s="32"/>
      <c r="B576" s="33"/>
      <c r="C576" s="184" t="s">
        <v>767</v>
      </c>
      <c r="D576" s="184" t="s">
        <v>120</v>
      </c>
      <c r="E576" s="185" t="s">
        <v>768</v>
      </c>
      <c r="F576" s="186" t="s">
        <v>769</v>
      </c>
      <c r="G576" s="187" t="s">
        <v>123</v>
      </c>
      <c r="H576" s="188">
        <v>5</v>
      </c>
      <c r="I576" s="189"/>
      <c r="J576" s="190">
        <f>ROUND(I576*H576,2)</f>
        <v>0</v>
      </c>
      <c r="K576" s="186" t="s">
        <v>124</v>
      </c>
      <c r="L576" s="38"/>
      <c r="M576" s="191" t="s">
        <v>1</v>
      </c>
      <c r="N576" s="192" t="s">
        <v>44</v>
      </c>
      <c r="O576" s="85"/>
      <c r="P576" s="193">
        <f>O576*H576</f>
        <v>0</v>
      </c>
      <c r="Q576" s="193">
        <v>0</v>
      </c>
      <c r="R576" s="193">
        <f>Q576*H576</f>
        <v>0</v>
      </c>
      <c r="S576" s="193">
        <v>0</v>
      </c>
      <c r="T576" s="194">
        <f>S576*H576</f>
        <v>0</v>
      </c>
      <c r="U576" s="32"/>
      <c r="V576" s="32"/>
      <c r="W576" s="32"/>
      <c r="X576" s="32"/>
      <c r="Y576" s="32"/>
      <c r="Z576" s="32"/>
      <c r="AA576" s="32"/>
      <c r="AB576" s="32"/>
      <c r="AC576" s="32"/>
      <c r="AD576" s="32"/>
      <c r="AE576" s="32"/>
      <c r="AR576" s="195" t="s">
        <v>125</v>
      </c>
      <c r="AT576" s="195" t="s">
        <v>120</v>
      </c>
      <c r="AU576" s="195" t="s">
        <v>79</v>
      </c>
      <c r="AY576" s="11" t="s">
        <v>126</v>
      </c>
      <c r="BE576" s="196">
        <f>IF(N576="základní",J576,0)</f>
        <v>0</v>
      </c>
      <c r="BF576" s="196">
        <f>IF(N576="snížená",J576,0)</f>
        <v>0</v>
      </c>
      <c r="BG576" s="196">
        <f>IF(N576="zákl. přenesená",J576,0)</f>
        <v>0</v>
      </c>
      <c r="BH576" s="196">
        <f>IF(N576="sníž. přenesená",J576,0)</f>
        <v>0</v>
      </c>
      <c r="BI576" s="196">
        <f>IF(N576="nulová",J576,0)</f>
        <v>0</v>
      </c>
      <c r="BJ576" s="11" t="s">
        <v>87</v>
      </c>
      <c r="BK576" s="196">
        <f>ROUND(I576*H576,2)</f>
        <v>0</v>
      </c>
      <c r="BL576" s="11" t="s">
        <v>125</v>
      </c>
      <c r="BM576" s="195" t="s">
        <v>770</v>
      </c>
    </row>
    <row r="577" s="2" customFormat="1">
      <c r="A577" s="32"/>
      <c r="B577" s="33"/>
      <c r="C577" s="34"/>
      <c r="D577" s="197" t="s">
        <v>128</v>
      </c>
      <c r="E577" s="34"/>
      <c r="F577" s="198" t="s">
        <v>771</v>
      </c>
      <c r="G577" s="34"/>
      <c r="H577" s="34"/>
      <c r="I577" s="199"/>
      <c r="J577" s="34"/>
      <c r="K577" s="34"/>
      <c r="L577" s="38"/>
      <c r="M577" s="200"/>
      <c r="N577" s="201"/>
      <c r="O577" s="85"/>
      <c r="P577" s="85"/>
      <c r="Q577" s="85"/>
      <c r="R577" s="85"/>
      <c r="S577" s="85"/>
      <c r="T577" s="86"/>
      <c r="U577" s="32"/>
      <c r="V577" s="32"/>
      <c r="W577" s="32"/>
      <c r="X577" s="32"/>
      <c r="Y577" s="32"/>
      <c r="Z577" s="32"/>
      <c r="AA577" s="32"/>
      <c r="AB577" s="32"/>
      <c r="AC577" s="32"/>
      <c r="AD577" s="32"/>
      <c r="AE577" s="32"/>
      <c r="AT577" s="11" t="s">
        <v>128</v>
      </c>
      <c r="AU577" s="11" t="s">
        <v>79</v>
      </c>
    </row>
    <row r="578" s="2" customFormat="1">
      <c r="A578" s="32"/>
      <c r="B578" s="33"/>
      <c r="C578" s="34"/>
      <c r="D578" s="197" t="s">
        <v>130</v>
      </c>
      <c r="E578" s="34"/>
      <c r="F578" s="202" t="s">
        <v>751</v>
      </c>
      <c r="G578" s="34"/>
      <c r="H578" s="34"/>
      <c r="I578" s="199"/>
      <c r="J578" s="34"/>
      <c r="K578" s="34"/>
      <c r="L578" s="38"/>
      <c r="M578" s="200"/>
      <c r="N578" s="201"/>
      <c r="O578" s="85"/>
      <c r="P578" s="85"/>
      <c r="Q578" s="85"/>
      <c r="R578" s="85"/>
      <c r="S578" s="85"/>
      <c r="T578" s="86"/>
      <c r="U578" s="32"/>
      <c r="V578" s="32"/>
      <c r="W578" s="32"/>
      <c r="X578" s="32"/>
      <c r="Y578" s="32"/>
      <c r="Z578" s="32"/>
      <c r="AA578" s="32"/>
      <c r="AB578" s="32"/>
      <c r="AC578" s="32"/>
      <c r="AD578" s="32"/>
      <c r="AE578" s="32"/>
      <c r="AT578" s="11" t="s">
        <v>130</v>
      </c>
      <c r="AU578" s="11" t="s">
        <v>79</v>
      </c>
    </row>
    <row r="579" s="2" customFormat="1">
      <c r="A579" s="32"/>
      <c r="B579" s="33"/>
      <c r="C579" s="34"/>
      <c r="D579" s="197" t="s">
        <v>132</v>
      </c>
      <c r="E579" s="34"/>
      <c r="F579" s="202" t="s">
        <v>693</v>
      </c>
      <c r="G579" s="34"/>
      <c r="H579" s="34"/>
      <c r="I579" s="199"/>
      <c r="J579" s="34"/>
      <c r="K579" s="34"/>
      <c r="L579" s="38"/>
      <c r="M579" s="200"/>
      <c r="N579" s="201"/>
      <c r="O579" s="85"/>
      <c r="P579" s="85"/>
      <c r="Q579" s="85"/>
      <c r="R579" s="85"/>
      <c r="S579" s="85"/>
      <c r="T579" s="86"/>
      <c r="U579" s="32"/>
      <c r="V579" s="32"/>
      <c r="W579" s="32"/>
      <c r="X579" s="32"/>
      <c r="Y579" s="32"/>
      <c r="Z579" s="32"/>
      <c r="AA579" s="32"/>
      <c r="AB579" s="32"/>
      <c r="AC579" s="32"/>
      <c r="AD579" s="32"/>
      <c r="AE579" s="32"/>
      <c r="AT579" s="11" t="s">
        <v>132</v>
      </c>
      <c r="AU579" s="11" t="s">
        <v>79</v>
      </c>
    </row>
    <row r="580" s="2" customFormat="1">
      <c r="A580" s="32"/>
      <c r="B580" s="33"/>
      <c r="C580" s="184" t="s">
        <v>772</v>
      </c>
      <c r="D580" s="184" t="s">
        <v>120</v>
      </c>
      <c r="E580" s="185" t="s">
        <v>773</v>
      </c>
      <c r="F580" s="186" t="s">
        <v>774</v>
      </c>
      <c r="G580" s="187" t="s">
        <v>123</v>
      </c>
      <c r="H580" s="188">
        <v>5</v>
      </c>
      <c r="I580" s="189"/>
      <c r="J580" s="190">
        <f>ROUND(I580*H580,2)</f>
        <v>0</v>
      </c>
      <c r="K580" s="186" t="s">
        <v>124</v>
      </c>
      <c r="L580" s="38"/>
      <c r="M580" s="191" t="s">
        <v>1</v>
      </c>
      <c r="N580" s="192" t="s">
        <v>44</v>
      </c>
      <c r="O580" s="85"/>
      <c r="P580" s="193">
        <f>O580*H580</f>
        <v>0</v>
      </c>
      <c r="Q580" s="193">
        <v>0</v>
      </c>
      <c r="R580" s="193">
        <f>Q580*H580</f>
        <v>0</v>
      </c>
      <c r="S580" s="193">
        <v>0</v>
      </c>
      <c r="T580" s="194">
        <f>S580*H580</f>
        <v>0</v>
      </c>
      <c r="U580" s="32"/>
      <c r="V580" s="32"/>
      <c r="W580" s="32"/>
      <c r="X580" s="32"/>
      <c r="Y580" s="32"/>
      <c r="Z580" s="32"/>
      <c r="AA580" s="32"/>
      <c r="AB580" s="32"/>
      <c r="AC580" s="32"/>
      <c r="AD580" s="32"/>
      <c r="AE580" s="32"/>
      <c r="AR580" s="195" t="s">
        <v>125</v>
      </c>
      <c r="AT580" s="195" t="s">
        <v>120</v>
      </c>
      <c r="AU580" s="195" t="s">
        <v>79</v>
      </c>
      <c r="AY580" s="11" t="s">
        <v>126</v>
      </c>
      <c r="BE580" s="196">
        <f>IF(N580="základní",J580,0)</f>
        <v>0</v>
      </c>
      <c r="BF580" s="196">
        <f>IF(N580="snížená",J580,0)</f>
        <v>0</v>
      </c>
      <c r="BG580" s="196">
        <f>IF(N580="zákl. přenesená",J580,0)</f>
        <v>0</v>
      </c>
      <c r="BH580" s="196">
        <f>IF(N580="sníž. přenesená",J580,0)</f>
        <v>0</v>
      </c>
      <c r="BI580" s="196">
        <f>IF(N580="nulová",J580,0)</f>
        <v>0</v>
      </c>
      <c r="BJ580" s="11" t="s">
        <v>87</v>
      </c>
      <c r="BK580" s="196">
        <f>ROUND(I580*H580,2)</f>
        <v>0</v>
      </c>
      <c r="BL580" s="11" t="s">
        <v>125</v>
      </c>
      <c r="BM580" s="195" t="s">
        <v>775</v>
      </c>
    </row>
    <row r="581" s="2" customFormat="1">
      <c r="A581" s="32"/>
      <c r="B581" s="33"/>
      <c r="C581" s="34"/>
      <c r="D581" s="197" t="s">
        <v>128</v>
      </c>
      <c r="E581" s="34"/>
      <c r="F581" s="198" t="s">
        <v>776</v>
      </c>
      <c r="G581" s="34"/>
      <c r="H581" s="34"/>
      <c r="I581" s="199"/>
      <c r="J581" s="34"/>
      <c r="K581" s="34"/>
      <c r="L581" s="38"/>
      <c r="M581" s="200"/>
      <c r="N581" s="201"/>
      <c r="O581" s="85"/>
      <c r="P581" s="85"/>
      <c r="Q581" s="85"/>
      <c r="R581" s="85"/>
      <c r="S581" s="85"/>
      <c r="T581" s="86"/>
      <c r="U581" s="32"/>
      <c r="V581" s="32"/>
      <c r="W581" s="32"/>
      <c r="X581" s="32"/>
      <c r="Y581" s="32"/>
      <c r="Z581" s="32"/>
      <c r="AA581" s="32"/>
      <c r="AB581" s="32"/>
      <c r="AC581" s="32"/>
      <c r="AD581" s="32"/>
      <c r="AE581" s="32"/>
      <c r="AT581" s="11" t="s">
        <v>128</v>
      </c>
      <c r="AU581" s="11" t="s">
        <v>79</v>
      </c>
    </row>
    <row r="582" s="2" customFormat="1">
      <c r="A582" s="32"/>
      <c r="B582" s="33"/>
      <c r="C582" s="34"/>
      <c r="D582" s="197" t="s">
        <v>130</v>
      </c>
      <c r="E582" s="34"/>
      <c r="F582" s="202" t="s">
        <v>751</v>
      </c>
      <c r="G582" s="34"/>
      <c r="H582" s="34"/>
      <c r="I582" s="199"/>
      <c r="J582" s="34"/>
      <c r="K582" s="34"/>
      <c r="L582" s="38"/>
      <c r="M582" s="200"/>
      <c r="N582" s="201"/>
      <c r="O582" s="85"/>
      <c r="P582" s="85"/>
      <c r="Q582" s="85"/>
      <c r="R582" s="85"/>
      <c r="S582" s="85"/>
      <c r="T582" s="86"/>
      <c r="U582" s="32"/>
      <c r="V582" s="32"/>
      <c r="W582" s="32"/>
      <c r="X582" s="32"/>
      <c r="Y582" s="32"/>
      <c r="Z582" s="32"/>
      <c r="AA582" s="32"/>
      <c r="AB582" s="32"/>
      <c r="AC582" s="32"/>
      <c r="AD582" s="32"/>
      <c r="AE582" s="32"/>
      <c r="AT582" s="11" t="s">
        <v>130</v>
      </c>
      <c r="AU582" s="11" t="s">
        <v>79</v>
      </c>
    </row>
    <row r="583" s="2" customFormat="1">
      <c r="A583" s="32"/>
      <c r="B583" s="33"/>
      <c r="C583" s="34"/>
      <c r="D583" s="197" t="s">
        <v>132</v>
      </c>
      <c r="E583" s="34"/>
      <c r="F583" s="202" t="s">
        <v>693</v>
      </c>
      <c r="G583" s="34"/>
      <c r="H583" s="34"/>
      <c r="I583" s="199"/>
      <c r="J583" s="34"/>
      <c r="K583" s="34"/>
      <c r="L583" s="38"/>
      <c r="M583" s="200"/>
      <c r="N583" s="201"/>
      <c r="O583" s="85"/>
      <c r="P583" s="85"/>
      <c r="Q583" s="85"/>
      <c r="R583" s="85"/>
      <c r="S583" s="85"/>
      <c r="T583" s="86"/>
      <c r="U583" s="32"/>
      <c r="V583" s="32"/>
      <c r="W583" s="32"/>
      <c r="X583" s="32"/>
      <c r="Y583" s="32"/>
      <c r="Z583" s="32"/>
      <c r="AA583" s="32"/>
      <c r="AB583" s="32"/>
      <c r="AC583" s="32"/>
      <c r="AD583" s="32"/>
      <c r="AE583" s="32"/>
      <c r="AT583" s="11" t="s">
        <v>132</v>
      </c>
      <c r="AU583" s="11" t="s">
        <v>79</v>
      </c>
    </row>
    <row r="584" s="2" customFormat="1" ht="44.25" customHeight="1">
      <c r="A584" s="32"/>
      <c r="B584" s="33"/>
      <c r="C584" s="184" t="s">
        <v>777</v>
      </c>
      <c r="D584" s="184" t="s">
        <v>120</v>
      </c>
      <c r="E584" s="185" t="s">
        <v>778</v>
      </c>
      <c r="F584" s="186" t="s">
        <v>779</v>
      </c>
      <c r="G584" s="187" t="s">
        <v>123</v>
      </c>
      <c r="H584" s="188">
        <v>5</v>
      </c>
      <c r="I584" s="189"/>
      <c r="J584" s="190">
        <f>ROUND(I584*H584,2)</f>
        <v>0</v>
      </c>
      <c r="K584" s="186" t="s">
        <v>124</v>
      </c>
      <c r="L584" s="38"/>
      <c r="M584" s="191" t="s">
        <v>1</v>
      </c>
      <c r="N584" s="192" t="s">
        <v>44</v>
      </c>
      <c r="O584" s="85"/>
      <c r="P584" s="193">
        <f>O584*H584</f>
        <v>0</v>
      </c>
      <c r="Q584" s="193">
        <v>0</v>
      </c>
      <c r="R584" s="193">
        <f>Q584*H584</f>
        <v>0</v>
      </c>
      <c r="S584" s="193">
        <v>0</v>
      </c>
      <c r="T584" s="194">
        <f>S584*H584</f>
        <v>0</v>
      </c>
      <c r="U584" s="32"/>
      <c r="V584" s="32"/>
      <c r="W584" s="32"/>
      <c r="X584" s="32"/>
      <c r="Y584" s="32"/>
      <c r="Z584" s="32"/>
      <c r="AA584" s="32"/>
      <c r="AB584" s="32"/>
      <c r="AC584" s="32"/>
      <c r="AD584" s="32"/>
      <c r="AE584" s="32"/>
      <c r="AR584" s="195" t="s">
        <v>125</v>
      </c>
      <c r="AT584" s="195" t="s">
        <v>120</v>
      </c>
      <c r="AU584" s="195" t="s">
        <v>79</v>
      </c>
      <c r="AY584" s="11" t="s">
        <v>126</v>
      </c>
      <c r="BE584" s="196">
        <f>IF(N584="základní",J584,0)</f>
        <v>0</v>
      </c>
      <c r="BF584" s="196">
        <f>IF(N584="snížená",J584,0)</f>
        <v>0</v>
      </c>
      <c r="BG584" s="196">
        <f>IF(N584="zákl. přenesená",J584,0)</f>
        <v>0</v>
      </c>
      <c r="BH584" s="196">
        <f>IF(N584="sníž. přenesená",J584,0)</f>
        <v>0</v>
      </c>
      <c r="BI584" s="196">
        <f>IF(N584="nulová",J584,0)</f>
        <v>0</v>
      </c>
      <c r="BJ584" s="11" t="s">
        <v>87</v>
      </c>
      <c r="BK584" s="196">
        <f>ROUND(I584*H584,2)</f>
        <v>0</v>
      </c>
      <c r="BL584" s="11" t="s">
        <v>125</v>
      </c>
      <c r="BM584" s="195" t="s">
        <v>780</v>
      </c>
    </row>
    <row r="585" s="2" customFormat="1">
      <c r="A585" s="32"/>
      <c r="B585" s="33"/>
      <c r="C585" s="34"/>
      <c r="D585" s="197" t="s">
        <v>128</v>
      </c>
      <c r="E585" s="34"/>
      <c r="F585" s="198" t="s">
        <v>781</v>
      </c>
      <c r="G585" s="34"/>
      <c r="H585" s="34"/>
      <c r="I585" s="199"/>
      <c r="J585" s="34"/>
      <c r="K585" s="34"/>
      <c r="L585" s="38"/>
      <c r="M585" s="200"/>
      <c r="N585" s="201"/>
      <c r="O585" s="85"/>
      <c r="P585" s="85"/>
      <c r="Q585" s="85"/>
      <c r="R585" s="85"/>
      <c r="S585" s="85"/>
      <c r="T585" s="86"/>
      <c r="U585" s="32"/>
      <c r="V585" s="32"/>
      <c r="W585" s="32"/>
      <c r="X585" s="32"/>
      <c r="Y585" s="32"/>
      <c r="Z585" s="32"/>
      <c r="AA585" s="32"/>
      <c r="AB585" s="32"/>
      <c r="AC585" s="32"/>
      <c r="AD585" s="32"/>
      <c r="AE585" s="32"/>
      <c r="AT585" s="11" t="s">
        <v>128</v>
      </c>
      <c r="AU585" s="11" t="s">
        <v>79</v>
      </c>
    </row>
    <row r="586" s="2" customFormat="1">
      <c r="A586" s="32"/>
      <c r="B586" s="33"/>
      <c r="C586" s="34"/>
      <c r="D586" s="197" t="s">
        <v>130</v>
      </c>
      <c r="E586" s="34"/>
      <c r="F586" s="202" t="s">
        <v>782</v>
      </c>
      <c r="G586" s="34"/>
      <c r="H586" s="34"/>
      <c r="I586" s="199"/>
      <c r="J586" s="34"/>
      <c r="K586" s="34"/>
      <c r="L586" s="38"/>
      <c r="M586" s="200"/>
      <c r="N586" s="201"/>
      <c r="O586" s="85"/>
      <c r="P586" s="85"/>
      <c r="Q586" s="85"/>
      <c r="R586" s="85"/>
      <c r="S586" s="85"/>
      <c r="T586" s="86"/>
      <c r="U586" s="32"/>
      <c r="V586" s="32"/>
      <c r="W586" s="32"/>
      <c r="X586" s="32"/>
      <c r="Y586" s="32"/>
      <c r="Z586" s="32"/>
      <c r="AA586" s="32"/>
      <c r="AB586" s="32"/>
      <c r="AC586" s="32"/>
      <c r="AD586" s="32"/>
      <c r="AE586" s="32"/>
      <c r="AT586" s="11" t="s">
        <v>130</v>
      </c>
      <c r="AU586" s="11" t="s">
        <v>79</v>
      </c>
    </row>
    <row r="587" s="2" customFormat="1" ht="44.25" customHeight="1">
      <c r="A587" s="32"/>
      <c r="B587" s="33"/>
      <c r="C587" s="184" t="s">
        <v>783</v>
      </c>
      <c r="D587" s="184" t="s">
        <v>120</v>
      </c>
      <c r="E587" s="185" t="s">
        <v>784</v>
      </c>
      <c r="F587" s="186" t="s">
        <v>785</v>
      </c>
      <c r="G587" s="187" t="s">
        <v>123</v>
      </c>
      <c r="H587" s="188">
        <v>5</v>
      </c>
      <c r="I587" s="189"/>
      <c r="J587" s="190">
        <f>ROUND(I587*H587,2)</f>
        <v>0</v>
      </c>
      <c r="K587" s="186" t="s">
        <v>124</v>
      </c>
      <c r="L587" s="38"/>
      <c r="M587" s="191" t="s">
        <v>1</v>
      </c>
      <c r="N587" s="192" t="s">
        <v>44</v>
      </c>
      <c r="O587" s="85"/>
      <c r="P587" s="193">
        <f>O587*H587</f>
        <v>0</v>
      </c>
      <c r="Q587" s="193">
        <v>0</v>
      </c>
      <c r="R587" s="193">
        <f>Q587*H587</f>
        <v>0</v>
      </c>
      <c r="S587" s="193">
        <v>0</v>
      </c>
      <c r="T587" s="194">
        <f>S587*H587</f>
        <v>0</v>
      </c>
      <c r="U587" s="32"/>
      <c r="V587" s="32"/>
      <c r="W587" s="32"/>
      <c r="X587" s="32"/>
      <c r="Y587" s="32"/>
      <c r="Z587" s="32"/>
      <c r="AA587" s="32"/>
      <c r="AB587" s="32"/>
      <c r="AC587" s="32"/>
      <c r="AD587" s="32"/>
      <c r="AE587" s="32"/>
      <c r="AR587" s="195" t="s">
        <v>125</v>
      </c>
      <c r="AT587" s="195" t="s">
        <v>120</v>
      </c>
      <c r="AU587" s="195" t="s">
        <v>79</v>
      </c>
      <c r="AY587" s="11" t="s">
        <v>126</v>
      </c>
      <c r="BE587" s="196">
        <f>IF(N587="základní",J587,0)</f>
        <v>0</v>
      </c>
      <c r="BF587" s="196">
        <f>IF(N587="snížená",J587,0)</f>
        <v>0</v>
      </c>
      <c r="BG587" s="196">
        <f>IF(N587="zákl. přenesená",J587,0)</f>
        <v>0</v>
      </c>
      <c r="BH587" s="196">
        <f>IF(N587="sníž. přenesená",J587,0)</f>
        <v>0</v>
      </c>
      <c r="BI587" s="196">
        <f>IF(N587="nulová",J587,0)</f>
        <v>0</v>
      </c>
      <c r="BJ587" s="11" t="s">
        <v>87</v>
      </c>
      <c r="BK587" s="196">
        <f>ROUND(I587*H587,2)</f>
        <v>0</v>
      </c>
      <c r="BL587" s="11" t="s">
        <v>125</v>
      </c>
      <c r="BM587" s="195" t="s">
        <v>786</v>
      </c>
    </row>
    <row r="588" s="2" customFormat="1">
      <c r="A588" s="32"/>
      <c r="B588" s="33"/>
      <c r="C588" s="34"/>
      <c r="D588" s="197" t="s">
        <v>128</v>
      </c>
      <c r="E588" s="34"/>
      <c r="F588" s="198" t="s">
        <v>787</v>
      </c>
      <c r="G588" s="34"/>
      <c r="H588" s="34"/>
      <c r="I588" s="199"/>
      <c r="J588" s="34"/>
      <c r="K588" s="34"/>
      <c r="L588" s="38"/>
      <c r="M588" s="200"/>
      <c r="N588" s="201"/>
      <c r="O588" s="85"/>
      <c r="P588" s="85"/>
      <c r="Q588" s="85"/>
      <c r="R588" s="85"/>
      <c r="S588" s="85"/>
      <c r="T588" s="86"/>
      <c r="U588" s="32"/>
      <c r="V588" s="32"/>
      <c r="W588" s="32"/>
      <c r="X588" s="32"/>
      <c r="Y588" s="32"/>
      <c r="Z588" s="32"/>
      <c r="AA588" s="32"/>
      <c r="AB588" s="32"/>
      <c r="AC588" s="32"/>
      <c r="AD588" s="32"/>
      <c r="AE588" s="32"/>
      <c r="AT588" s="11" t="s">
        <v>128</v>
      </c>
      <c r="AU588" s="11" t="s">
        <v>79</v>
      </c>
    </row>
    <row r="589" s="2" customFormat="1">
      <c r="A589" s="32"/>
      <c r="B589" s="33"/>
      <c r="C589" s="34"/>
      <c r="D589" s="197" t="s">
        <v>130</v>
      </c>
      <c r="E589" s="34"/>
      <c r="F589" s="202" t="s">
        <v>782</v>
      </c>
      <c r="G589" s="34"/>
      <c r="H589" s="34"/>
      <c r="I589" s="199"/>
      <c r="J589" s="34"/>
      <c r="K589" s="34"/>
      <c r="L589" s="38"/>
      <c r="M589" s="200"/>
      <c r="N589" s="201"/>
      <c r="O589" s="85"/>
      <c r="P589" s="85"/>
      <c r="Q589" s="85"/>
      <c r="R589" s="85"/>
      <c r="S589" s="85"/>
      <c r="T589" s="86"/>
      <c r="U589" s="32"/>
      <c r="V589" s="32"/>
      <c r="W589" s="32"/>
      <c r="X589" s="32"/>
      <c r="Y589" s="32"/>
      <c r="Z589" s="32"/>
      <c r="AA589" s="32"/>
      <c r="AB589" s="32"/>
      <c r="AC589" s="32"/>
      <c r="AD589" s="32"/>
      <c r="AE589" s="32"/>
      <c r="AT589" s="11" t="s">
        <v>130</v>
      </c>
      <c r="AU589" s="11" t="s">
        <v>79</v>
      </c>
    </row>
    <row r="590" s="2" customFormat="1" ht="44.25" customHeight="1">
      <c r="A590" s="32"/>
      <c r="B590" s="33"/>
      <c r="C590" s="184" t="s">
        <v>788</v>
      </c>
      <c r="D590" s="184" t="s">
        <v>120</v>
      </c>
      <c r="E590" s="185" t="s">
        <v>789</v>
      </c>
      <c r="F590" s="186" t="s">
        <v>790</v>
      </c>
      <c r="G590" s="187" t="s">
        <v>123</v>
      </c>
      <c r="H590" s="188">
        <v>5</v>
      </c>
      <c r="I590" s="189"/>
      <c r="J590" s="190">
        <f>ROUND(I590*H590,2)</f>
        <v>0</v>
      </c>
      <c r="K590" s="186" t="s">
        <v>124</v>
      </c>
      <c r="L590" s="38"/>
      <c r="M590" s="191" t="s">
        <v>1</v>
      </c>
      <c r="N590" s="192" t="s">
        <v>44</v>
      </c>
      <c r="O590" s="85"/>
      <c r="P590" s="193">
        <f>O590*H590</f>
        <v>0</v>
      </c>
      <c r="Q590" s="193">
        <v>0</v>
      </c>
      <c r="R590" s="193">
        <f>Q590*H590</f>
        <v>0</v>
      </c>
      <c r="S590" s="193">
        <v>0</v>
      </c>
      <c r="T590" s="194">
        <f>S590*H590</f>
        <v>0</v>
      </c>
      <c r="U590" s="32"/>
      <c r="V590" s="32"/>
      <c r="W590" s="32"/>
      <c r="X590" s="32"/>
      <c r="Y590" s="32"/>
      <c r="Z590" s="32"/>
      <c r="AA590" s="32"/>
      <c r="AB590" s="32"/>
      <c r="AC590" s="32"/>
      <c r="AD590" s="32"/>
      <c r="AE590" s="32"/>
      <c r="AR590" s="195" t="s">
        <v>125</v>
      </c>
      <c r="AT590" s="195" t="s">
        <v>120</v>
      </c>
      <c r="AU590" s="195" t="s">
        <v>79</v>
      </c>
      <c r="AY590" s="11" t="s">
        <v>126</v>
      </c>
      <c r="BE590" s="196">
        <f>IF(N590="základní",J590,0)</f>
        <v>0</v>
      </c>
      <c r="BF590" s="196">
        <f>IF(N590="snížená",J590,0)</f>
        <v>0</v>
      </c>
      <c r="BG590" s="196">
        <f>IF(N590="zákl. přenesená",J590,0)</f>
        <v>0</v>
      </c>
      <c r="BH590" s="196">
        <f>IF(N590="sníž. přenesená",J590,0)</f>
        <v>0</v>
      </c>
      <c r="BI590" s="196">
        <f>IF(N590="nulová",J590,0)</f>
        <v>0</v>
      </c>
      <c r="BJ590" s="11" t="s">
        <v>87</v>
      </c>
      <c r="BK590" s="196">
        <f>ROUND(I590*H590,2)</f>
        <v>0</v>
      </c>
      <c r="BL590" s="11" t="s">
        <v>125</v>
      </c>
      <c r="BM590" s="195" t="s">
        <v>791</v>
      </c>
    </row>
    <row r="591" s="2" customFormat="1">
      <c r="A591" s="32"/>
      <c r="B591" s="33"/>
      <c r="C591" s="34"/>
      <c r="D591" s="197" t="s">
        <v>128</v>
      </c>
      <c r="E591" s="34"/>
      <c r="F591" s="198" t="s">
        <v>792</v>
      </c>
      <c r="G591" s="34"/>
      <c r="H591" s="34"/>
      <c r="I591" s="199"/>
      <c r="J591" s="34"/>
      <c r="K591" s="34"/>
      <c r="L591" s="38"/>
      <c r="M591" s="200"/>
      <c r="N591" s="201"/>
      <c r="O591" s="85"/>
      <c r="P591" s="85"/>
      <c r="Q591" s="85"/>
      <c r="R591" s="85"/>
      <c r="S591" s="85"/>
      <c r="T591" s="86"/>
      <c r="U591" s="32"/>
      <c r="V591" s="32"/>
      <c r="W591" s="32"/>
      <c r="X591" s="32"/>
      <c r="Y591" s="32"/>
      <c r="Z591" s="32"/>
      <c r="AA591" s="32"/>
      <c r="AB591" s="32"/>
      <c r="AC591" s="32"/>
      <c r="AD591" s="32"/>
      <c r="AE591" s="32"/>
      <c r="AT591" s="11" t="s">
        <v>128</v>
      </c>
      <c r="AU591" s="11" t="s">
        <v>79</v>
      </c>
    </row>
    <row r="592" s="2" customFormat="1">
      <c r="A592" s="32"/>
      <c r="B592" s="33"/>
      <c r="C592" s="34"/>
      <c r="D592" s="197" t="s">
        <v>130</v>
      </c>
      <c r="E592" s="34"/>
      <c r="F592" s="202" t="s">
        <v>782</v>
      </c>
      <c r="G592" s="34"/>
      <c r="H592" s="34"/>
      <c r="I592" s="199"/>
      <c r="J592" s="34"/>
      <c r="K592" s="34"/>
      <c r="L592" s="38"/>
      <c r="M592" s="200"/>
      <c r="N592" s="201"/>
      <c r="O592" s="85"/>
      <c r="P592" s="85"/>
      <c r="Q592" s="85"/>
      <c r="R592" s="85"/>
      <c r="S592" s="85"/>
      <c r="T592" s="86"/>
      <c r="U592" s="32"/>
      <c r="V592" s="32"/>
      <c r="W592" s="32"/>
      <c r="X592" s="32"/>
      <c r="Y592" s="32"/>
      <c r="Z592" s="32"/>
      <c r="AA592" s="32"/>
      <c r="AB592" s="32"/>
      <c r="AC592" s="32"/>
      <c r="AD592" s="32"/>
      <c r="AE592" s="32"/>
      <c r="AT592" s="11" t="s">
        <v>130</v>
      </c>
      <c r="AU592" s="11" t="s">
        <v>79</v>
      </c>
    </row>
    <row r="593" s="2" customFormat="1" ht="44.25" customHeight="1">
      <c r="A593" s="32"/>
      <c r="B593" s="33"/>
      <c r="C593" s="184" t="s">
        <v>793</v>
      </c>
      <c r="D593" s="184" t="s">
        <v>120</v>
      </c>
      <c r="E593" s="185" t="s">
        <v>794</v>
      </c>
      <c r="F593" s="186" t="s">
        <v>795</v>
      </c>
      <c r="G593" s="187" t="s">
        <v>123</v>
      </c>
      <c r="H593" s="188">
        <v>5</v>
      </c>
      <c r="I593" s="189"/>
      <c r="J593" s="190">
        <f>ROUND(I593*H593,2)</f>
        <v>0</v>
      </c>
      <c r="K593" s="186" t="s">
        <v>124</v>
      </c>
      <c r="L593" s="38"/>
      <c r="M593" s="191" t="s">
        <v>1</v>
      </c>
      <c r="N593" s="192" t="s">
        <v>44</v>
      </c>
      <c r="O593" s="85"/>
      <c r="P593" s="193">
        <f>O593*H593</f>
        <v>0</v>
      </c>
      <c r="Q593" s="193">
        <v>0</v>
      </c>
      <c r="R593" s="193">
        <f>Q593*H593</f>
        <v>0</v>
      </c>
      <c r="S593" s="193">
        <v>0</v>
      </c>
      <c r="T593" s="194">
        <f>S593*H593</f>
        <v>0</v>
      </c>
      <c r="U593" s="32"/>
      <c r="V593" s="32"/>
      <c r="W593" s="32"/>
      <c r="X593" s="32"/>
      <c r="Y593" s="32"/>
      <c r="Z593" s="32"/>
      <c r="AA593" s="32"/>
      <c r="AB593" s="32"/>
      <c r="AC593" s="32"/>
      <c r="AD593" s="32"/>
      <c r="AE593" s="32"/>
      <c r="AR593" s="195" t="s">
        <v>125</v>
      </c>
      <c r="AT593" s="195" t="s">
        <v>120</v>
      </c>
      <c r="AU593" s="195" t="s">
        <v>79</v>
      </c>
      <c r="AY593" s="11" t="s">
        <v>126</v>
      </c>
      <c r="BE593" s="196">
        <f>IF(N593="základní",J593,0)</f>
        <v>0</v>
      </c>
      <c r="BF593" s="196">
        <f>IF(N593="snížená",J593,0)</f>
        <v>0</v>
      </c>
      <c r="BG593" s="196">
        <f>IF(N593="zákl. přenesená",J593,0)</f>
        <v>0</v>
      </c>
      <c r="BH593" s="196">
        <f>IF(N593="sníž. přenesená",J593,0)</f>
        <v>0</v>
      </c>
      <c r="BI593" s="196">
        <f>IF(N593="nulová",J593,0)</f>
        <v>0</v>
      </c>
      <c r="BJ593" s="11" t="s">
        <v>87</v>
      </c>
      <c r="BK593" s="196">
        <f>ROUND(I593*H593,2)</f>
        <v>0</v>
      </c>
      <c r="BL593" s="11" t="s">
        <v>125</v>
      </c>
      <c r="BM593" s="195" t="s">
        <v>796</v>
      </c>
    </row>
    <row r="594" s="2" customFormat="1">
      <c r="A594" s="32"/>
      <c r="B594" s="33"/>
      <c r="C594" s="34"/>
      <c r="D594" s="197" t="s">
        <v>128</v>
      </c>
      <c r="E594" s="34"/>
      <c r="F594" s="198" t="s">
        <v>797</v>
      </c>
      <c r="G594" s="34"/>
      <c r="H594" s="34"/>
      <c r="I594" s="199"/>
      <c r="J594" s="34"/>
      <c r="K594" s="34"/>
      <c r="L594" s="38"/>
      <c r="M594" s="200"/>
      <c r="N594" s="201"/>
      <c r="O594" s="85"/>
      <c r="P594" s="85"/>
      <c r="Q594" s="85"/>
      <c r="R594" s="85"/>
      <c r="S594" s="85"/>
      <c r="T594" s="86"/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  <c r="AE594" s="32"/>
      <c r="AT594" s="11" t="s">
        <v>128</v>
      </c>
      <c r="AU594" s="11" t="s">
        <v>79</v>
      </c>
    </row>
    <row r="595" s="2" customFormat="1">
      <c r="A595" s="32"/>
      <c r="B595" s="33"/>
      <c r="C595" s="34"/>
      <c r="D595" s="197" t="s">
        <v>130</v>
      </c>
      <c r="E595" s="34"/>
      <c r="F595" s="202" t="s">
        <v>782</v>
      </c>
      <c r="G595" s="34"/>
      <c r="H595" s="34"/>
      <c r="I595" s="199"/>
      <c r="J595" s="34"/>
      <c r="K595" s="34"/>
      <c r="L595" s="38"/>
      <c r="M595" s="200"/>
      <c r="N595" s="201"/>
      <c r="O595" s="85"/>
      <c r="P595" s="85"/>
      <c r="Q595" s="85"/>
      <c r="R595" s="85"/>
      <c r="S595" s="85"/>
      <c r="T595" s="86"/>
      <c r="U595" s="32"/>
      <c r="V595" s="32"/>
      <c r="W595" s="32"/>
      <c r="X595" s="32"/>
      <c r="Y595" s="32"/>
      <c r="Z595" s="32"/>
      <c r="AA595" s="32"/>
      <c r="AB595" s="32"/>
      <c r="AC595" s="32"/>
      <c r="AD595" s="32"/>
      <c r="AE595" s="32"/>
      <c r="AT595" s="11" t="s">
        <v>130</v>
      </c>
      <c r="AU595" s="11" t="s">
        <v>79</v>
      </c>
    </row>
    <row r="596" s="2" customFormat="1" ht="44.25" customHeight="1">
      <c r="A596" s="32"/>
      <c r="B596" s="33"/>
      <c r="C596" s="184" t="s">
        <v>798</v>
      </c>
      <c r="D596" s="184" t="s">
        <v>120</v>
      </c>
      <c r="E596" s="185" t="s">
        <v>799</v>
      </c>
      <c r="F596" s="186" t="s">
        <v>800</v>
      </c>
      <c r="G596" s="187" t="s">
        <v>123</v>
      </c>
      <c r="H596" s="188">
        <v>5</v>
      </c>
      <c r="I596" s="189"/>
      <c r="J596" s="190">
        <f>ROUND(I596*H596,2)</f>
        <v>0</v>
      </c>
      <c r="K596" s="186" t="s">
        <v>124</v>
      </c>
      <c r="L596" s="38"/>
      <c r="M596" s="191" t="s">
        <v>1</v>
      </c>
      <c r="N596" s="192" t="s">
        <v>44</v>
      </c>
      <c r="O596" s="85"/>
      <c r="P596" s="193">
        <f>O596*H596</f>
        <v>0</v>
      </c>
      <c r="Q596" s="193">
        <v>0</v>
      </c>
      <c r="R596" s="193">
        <f>Q596*H596</f>
        <v>0</v>
      </c>
      <c r="S596" s="193">
        <v>0</v>
      </c>
      <c r="T596" s="194">
        <f>S596*H596</f>
        <v>0</v>
      </c>
      <c r="U596" s="32"/>
      <c r="V596" s="32"/>
      <c r="W596" s="32"/>
      <c r="X596" s="32"/>
      <c r="Y596" s="32"/>
      <c r="Z596" s="32"/>
      <c r="AA596" s="32"/>
      <c r="AB596" s="32"/>
      <c r="AC596" s="32"/>
      <c r="AD596" s="32"/>
      <c r="AE596" s="32"/>
      <c r="AR596" s="195" t="s">
        <v>125</v>
      </c>
      <c r="AT596" s="195" t="s">
        <v>120</v>
      </c>
      <c r="AU596" s="195" t="s">
        <v>79</v>
      </c>
      <c r="AY596" s="11" t="s">
        <v>126</v>
      </c>
      <c r="BE596" s="196">
        <f>IF(N596="základní",J596,0)</f>
        <v>0</v>
      </c>
      <c r="BF596" s="196">
        <f>IF(N596="snížená",J596,0)</f>
        <v>0</v>
      </c>
      <c r="BG596" s="196">
        <f>IF(N596="zákl. přenesená",J596,0)</f>
        <v>0</v>
      </c>
      <c r="BH596" s="196">
        <f>IF(N596="sníž. přenesená",J596,0)</f>
        <v>0</v>
      </c>
      <c r="BI596" s="196">
        <f>IF(N596="nulová",J596,0)</f>
        <v>0</v>
      </c>
      <c r="BJ596" s="11" t="s">
        <v>87</v>
      </c>
      <c r="BK596" s="196">
        <f>ROUND(I596*H596,2)</f>
        <v>0</v>
      </c>
      <c r="BL596" s="11" t="s">
        <v>125</v>
      </c>
      <c r="BM596" s="195" t="s">
        <v>801</v>
      </c>
    </row>
    <row r="597" s="2" customFormat="1">
      <c r="A597" s="32"/>
      <c r="B597" s="33"/>
      <c r="C597" s="34"/>
      <c r="D597" s="197" t="s">
        <v>128</v>
      </c>
      <c r="E597" s="34"/>
      <c r="F597" s="198" t="s">
        <v>802</v>
      </c>
      <c r="G597" s="34"/>
      <c r="H597" s="34"/>
      <c r="I597" s="199"/>
      <c r="J597" s="34"/>
      <c r="K597" s="34"/>
      <c r="L597" s="38"/>
      <c r="M597" s="200"/>
      <c r="N597" s="201"/>
      <c r="O597" s="85"/>
      <c r="P597" s="85"/>
      <c r="Q597" s="85"/>
      <c r="R597" s="85"/>
      <c r="S597" s="85"/>
      <c r="T597" s="86"/>
      <c r="U597" s="32"/>
      <c r="V597" s="32"/>
      <c r="W597" s="32"/>
      <c r="X597" s="32"/>
      <c r="Y597" s="32"/>
      <c r="Z597" s="32"/>
      <c r="AA597" s="32"/>
      <c r="AB597" s="32"/>
      <c r="AC597" s="32"/>
      <c r="AD597" s="32"/>
      <c r="AE597" s="32"/>
      <c r="AT597" s="11" t="s">
        <v>128</v>
      </c>
      <c r="AU597" s="11" t="s">
        <v>79</v>
      </c>
    </row>
    <row r="598" s="2" customFormat="1">
      <c r="A598" s="32"/>
      <c r="B598" s="33"/>
      <c r="C598" s="34"/>
      <c r="D598" s="197" t="s">
        <v>130</v>
      </c>
      <c r="E598" s="34"/>
      <c r="F598" s="202" t="s">
        <v>782</v>
      </c>
      <c r="G598" s="34"/>
      <c r="H598" s="34"/>
      <c r="I598" s="199"/>
      <c r="J598" s="34"/>
      <c r="K598" s="34"/>
      <c r="L598" s="38"/>
      <c r="M598" s="200"/>
      <c r="N598" s="201"/>
      <c r="O598" s="85"/>
      <c r="P598" s="85"/>
      <c r="Q598" s="85"/>
      <c r="R598" s="85"/>
      <c r="S598" s="85"/>
      <c r="T598" s="86"/>
      <c r="U598" s="32"/>
      <c r="V598" s="32"/>
      <c r="W598" s="32"/>
      <c r="X598" s="32"/>
      <c r="Y598" s="32"/>
      <c r="Z598" s="32"/>
      <c r="AA598" s="32"/>
      <c r="AB598" s="32"/>
      <c r="AC598" s="32"/>
      <c r="AD598" s="32"/>
      <c r="AE598" s="32"/>
      <c r="AT598" s="11" t="s">
        <v>130</v>
      </c>
      <c r="AU598" s="11" t="s">
        <v>79</v>
      </c>
    </row>
    <row r="599" s="2" customFormat="1" ht="44.25" customHeight="1">
      <c r="A599" s="32"/>
      <c r="B599" s="33"/>
      <c r="C599" s="184" t="s">
        <v>803</v>
      </c>
      <c r="D599" s="184" t="s">
        <v>120</v>
      </c>
      <c r="E599" s="185" t="s">
        <v>804</v>
      </c>
      <c r="F599" s="186" t="s">
        <v>805</v>
      </c>
      <c r="G599" s="187" t="s">
        <v>123</v>
      </c>
      <c r="H599" s="188">
        <v>5</v>
      </c>
      <c r="I599" s="189"/>
      <c r="J599" s="190">
        <f>ROUND(I599*H599,2)</f>
        <v>0</v>
      </c>
      <c r="K599" s="186" t="s">
        <v>124</v>
      </c>
      <c r="L599" s="38"/>
      <c r="M599" s="191" t="s">
        <v>1</v>
      </c>
      <c r="N599" s="192" t="s">
        <v>44</v>
      </c>
      <c r="O599" s="85"/>
      <c r="P599" s="193">
        <f>O599*H599</f>
        <v>0</v>
      </c>
      <c r="Q599" s="193">
        <v>0</v>
      </c>
      <c r="R599" s="193">
        <f>Q599*H599</f>
        <v>0</v>
      </c>
      <c r="S599" s="193">
        <v>0</v>
      </c>
      <c r="T599" s="194">
        <f>S599*H599</f>
        <v>0</v>
      </c>
      <c r="U599" s="32"/>
      <c r="V599" s="32"/>
      <c r="W599" s="32"/>
      <c r="X599" s="32"/>
      <c r="Y599" s="32"/>
      <c r="Z599" s="32"/>
      <c r="AA599" s="32"/>
      <c r="AB599" s="32"/>
      <c r="AC599" s="32"/>
      <c r="AD599" s="32"/>
      <c r="AE599" s="32"/>
      <c r="AR599" s="195" t="s">
        <v>125</v>
      </c>
      <c r="AT599" s="195" t="s">
        <v>120</v>
      </c>
      <c r="AU599" s="195" t="s">
        <v>79</v>
      </c>
      <c r="AY599" s="11" t="s">
        <v>126</v>
      </c>
      <c r="BE599" s="196">
        <f>IF(N599="základní",J599,0)</f>
        <v>0</v>
      </c>
      <c r="BF599" s="196">
        <f>IF(N599="snížená",J599,0)</f>
        <v>0</v>
      </c>
      <c r="BG599" s="196">
        <f>IF(N599="zákl. přenesená",J599,0)</f>
        <v>0</v>
      </c>
      <c r="BH599" s="196">
        <f>IF(N599="sníž. přenesená",J599,0)</f>
        <v>0</v>
      </c>
      <c r="BI599" s="196">
        <f>IF(N599="nulová",J599,0)</f>
        <v>0</v>
      </c>
      <c r="BJ599" s="11" t="s">
        <v>87</v>
      </c>
      <c r="BK599" s="196">
        <f>ROUND(I599*H599,2)</f>
        <v>0</v>
      </c>
      <c r="BL599" s="11" t="s">
        <v>125</v>
      </c>
      <c r="BM599" s="195" t="s">
        <v>806</v>
      </c>
    </row>
    <row r="600" s="2" customFormat="1">
      <c r="A600" s="32"/>
      <c r="B600" s="33"/>
      <c r="C600" s="34"/>
      <c r="D600" s="197" t="s">
        <v>128</v>
      </c>
      <c r="E600" s="34"/>
      <c r="F600" s="198" t="s">
        <v>807</v>
      </c>
      <c r="G600" s="34"/>
      <c r="H600" s="34"/>
      <c r="I600" s="199"/>
      <c r="J600" s="34"/>
      <c r="K600" s="34"/>
      <c r="L600" s="38"/>
      <c r="M600" s="200"/>
      <c r="N600" s="201"/>
      <c r="O600" s="85"/>
      <c r="P600" s="85"/>
      <c r="Q600" s="85"/>
      <c r="R600" s="85"/>
      <c r="S600" s="85"/>
      <c r="T600" s="86"/>
      <c r="U600" s="32"/>
      <c r="V600" s="32"/>
      <c r="W600" s="32"/>
      <c r="X600" s="32"/>
      <c r="Y600" s="32"/>
      <c r="Z600" s="32"/>
      <c r="AA600" s="32"/>
      <c r="AB600" s="32"/>
      <c r="AC600" s="32"/>
      <c r="AD600" s="32"/>
      <c r="AE600" s="32"/>
      <c r="AT600" s="11" t="s">
        <v>128</v>
      </c>
      <c r="AU600" s="11" t="s">
        <v>79</v>
      </c>
    </row>
    <row r="601" s="2" customFormat="1">
      <c r="A601" s="32"/>
      <c r="B601" s="33"/>
      <c r="C601" s="34"/>
      <c r="D601" s="197" t="s">
        <v>130</v>
      </c>
      <c r="E601" s="34"/>
      <c r="F601" s="202" t="s">
        <v>782</v>
      </c>
      <c r="G601" s="34"/>
      <c r="H601" s="34"/>
      <c r="I601" s="199"/>
      <c r="J601" s="34"/>
      <c r="K601" s="34"/>
      <c r="L601" s="38"/>
      <c r="M601" s="200"/>
      <c r="N601" s="201"/>
      <c r="O601" s="85"/>
      <c r="P601" s="85"/>
      <c r="Q601" s="85"/>
      <c r="R601" s="85"/>
      <c r="S601" s="85"/>
      <c r="T601" s="86"/>
      <c r="U601" s="32"/>
      <c r="V601" s="32"/>
      <c r="W601" s="32"/>
      <c r="X601" s="32"/>
      <c r="Y601" s="32"/>
      <c r="Z601" s="32"/>
      <c r="AA601" s="32"/>
      <c r="AB601" s="32"/>
      <c r="AC601" s="32"/>
      <c r="AD601" s="32"/>
      <c r="AE601" s="32"/>
      <c r="AT601" s="11" t="s">
        <v>130</v>
      </c>
      <c r="AU601" s="11" t="s">
        <v>79</v>
      </c>
    </row>
    <row r="602" s="2" customFormat="1" ht="33" customHeight="1">
      <c r="A602" s="32"/>
      <c r="B602" s="33"/>
      <c r="C602" s="184" t="s">
        <v>808</v>
      </c>
      <c r="D602" s="184" t="s">
        <v>120</v>
      </c>
      <c r="E602" s="185" t="s">
        <v>809</v>
      </c>
      <c r="F602" s="186" t="s">
        <v>810</v>
      </c>
      <c r="G602" s="187" t="s">
        <v>123</v>
      </c>
      <c r="H602" s="188">
        <v>1</v>
      </c>
      <c r="I602" s="189"/>
      <c r="J602" s="190">
        <f>ROUND(I602*H602,2)</f>
        <v>0</v>
      </c>
      <c r="K602" s="186" t="s">
        <v>124</v>
      </c>
      <c r="L602" s="38"/>
      <c r="M602" s="191" t="s">
        <v>1</v>
      </c>
      <c r="N602" s="192" t="s">
        <v>44</v>
      </c>
      <c r="O602" s="85"/>
      <c r="P602" s="193">
        <f>O602*H602</f>
        <v>0</v>
      </c>
      <c r="Q602" s="193">
        <v>0</v>
      </c>
      <c r="R602" s="193">
        <f>Q602*H602</f>
        <v>0</v>
      </c>
      <c r="S602" s="193">
        <v>0</v>
      </c>
      <c r="T602" s="194">
        <f>S602*H602</f>
        <v>0</v>
      </c>
      <c r="U602" s="32"/>
      <c r="V602" s="32"/>
      <c r="W602" s="32"/>
      <c r="X602" s="32"/>
      <c r="Y602" s="32"/>
      <c r="Z602" s="32"/>
      <c r="AA602" s="32"/>
      <c r="AB602" s="32"/>
      <c r="AC602" s="32"/>
      <c r="AD602" s="32"/>
      <c r="AE602" s="32"/>
      <c r="AR602" s="195" t="s">
        <v>125</v>
      </c>
      <c r="AT602" s="195" t="s">
        <v>120</v>
      </c>
      <c r="AU602" s="195" t="s">
        <v>79</v>
      </c>
      <c r="AY602" s="11" t="s">
        <v>126</v>
      </c>
      <c r="BE602" s="196">
        <f>IF(N602="základní",J602,0)</f>
        <v>0</v>
      </c>
      <c r="BF602" s="196">
        <f>IF(N602="snížená",J602,0)</f>
        <v>0</v>
      </c>
      <c r="BG602" s="196">
        <f>IF(N602="zákl. přenesená",J602,0)</f>
        <v>0</v>
      </c>
      <c r="BH602" s="196">
        <f>IF(N602="sníž. přenesená",J602,0)</f>
        <v>0</v>
      </c>
      <c r="BI602" s="196">
        <f>IF(N602="nulová",J602,0)</f>
        <v>0</v>
      </c>
      <c r="BJ602" s="11" t="s">
        <v>87</v>
      </c>
      <c r="BK602" s="196">
        <f>ROUND(I602*H602,2)</f>
        <v>0</v>
      </c>
      <c r="BL602" s="11" t="s">
        <v>125</v>
      </c>
      <c r="BM602" s="195" t="s">
        <v>811</v>
      </c>
    </row>
    <row r="603" s="2" customFormat="1">
      <c r="A603" s="32"/>
      <c r="B603" s="33"/>
      <c r="C603" s="34"/>
      <c r="D603" s="197" t="s">
        <v>128</v>
      </c>
      <c r="E603" s="34"/>
      <c r="F603" s="198" t="s">
        <v>812</v>
      </c>
      <c r="G603" s="34"/>
      <c r="H603" s="34"/>
      <c r="I603" s="199"/>
      <c r="J603" s="34"/>
      <c r="K603" s="34"/>
      <c r="L603" s="38"/>
      <c r="M603" s="200"/>
      <c r="N603" s="201"/>
      <c r="O603" s="85"/>
      <c r="P603" s="85"/>
      <c r="Q603" s="85"/>
      <c r="R603" s="85"/>
      <c r="S603" s="85"/>
      <c r="T603" s="86"/>
      <c r="U603" s="32"/>
      <c r="V603" s="32"/>
      <c r="W603" s="32"/>
      <c r="X603" s="32"/>
      <c r="Y603" s="32"/>
      <c r="Z603" s="32"/>
      <c r="AA603" s="32"/>
      <c r="AB603" s="32"/>
      <c r="AC603" s="32"/>
      <c r="AD603" s="32"/>
      <c r="AE603" s="32"/>
      <c r="AT603" s="11" t="s">
        <v>128</v>
      </c>
      <c r="AU603" s="11" t="s">
        <v>79</v>
      </c>
    </row>
    <row r="604" s="2" customFormat="1">
      <c r="A604" s="32"/>
      <c r="B604" s="33"/>
      <c r="C604" s="34"/>
      <c r="D604" s="197" t="s">
        <v>130</v>
      </c>
      <c r="E604" s="34"/>
      <c r="F604" s="202" t="s">
        <v>782</v>
      </c>
      <c r="G604" s="34"/>
      <c r="H604" s="34"/>
      <c r="I604" s="199"/>
      <c r="J604" s="34"/>
      <c r="K604" s="34"/>
      <c r="L604" s="38"/>
      <c r="M604" s="200"/>
      <c r="N604" s="201"/>
      <c r="O604" s="85"/>
      <c r="P604" s="85"/>
      <c r="Q604" s="85"/>
      <c r="R604" s="85"/>
      <c r="S604" s="85"/>
      <c r="T604" s="86"/>
      <c r="U604" s="32"/>
      <c r="V604" s="32"/>
      <c r="W604" s="32"/>
      <c r="X604" s="32"/>
      <c r="Y604" s="32"/>
      <c r="Z604" s="32"/>
      <c r="AA604" s="32"/>
      <c r="AB604" s="32"/>
      <c r="AC604" s="32"/>
      <c r="AD604" s="32"/>
      <c r="AE604" s="32"/>
      <c r="AT604" s="11" t="s">
        <v>130</v>
      </c>
      <c r="AU604" s="11" t="s">
        <v>79</v>
      </c>
    </row>
    <row r="605" s="2" customFormat="1">
      <c r="A605" s="32"/>
      <c r="B605" s="33"/>
      <c r="C605" s="184" t="s">
        <v>813</v>
      </c>
      <c r="D605" s="184" t="s">
        <v>120</v>
      </c>
      <c r="E605" s="185" t="s">
        <v>814</v>
      </c>
      <c r="F605" s="186" t="s">
        <v>815</v>
      </c>
      <c r="G605" s="187" t="s">
        <v>123</v>
      </c>
      <c r="H605" s="188">
        <v>1</v>
      </c>
      <c r="I605" s="189"/>
      <c r="J605" s="190">
        <f>ROUND(I605*H605,2)</f>
        <v>0</v>
      </c>
      <c r="K605" s="186" t="s">
        <v>124</v>
      </c>
      <c r="L605" s="38"/>
      <c r="M605" s="191" t="s">
        <v>1</v>
      </c>
      <c r="N605" s="192" t="s">
        <v>44</v>
      </c>
      <c r="O605" s="85"/>
      <c r="P605" s="193">
        <f>O605*H605</f>
        <v>0</v>
      </c>
      <c r="Q605" s="193">
        <v>0</v>
      </c>
      <c r="R605" s="193">
        <f>Q605*H605</f>
        <v>0</v>
      </c>
      <c r="S605" s="193">
        <v>0</v>
      </c>
      <c r="T605" s="194">
        <f>S605*H605</f>
        <v>0</v>
      </c>
      <c r="U605" s="32"/>
      <c r="V605" s="32"/>
      <c r="W605" s="32"/>
      <c r="X605" s="32"/>
      <c r="Y605" s="32"/>
      <c r="Z605" s="32"/>
      <c r="AA605" s="32"/>
      <c r="AB605" s="32"/>
      <c r="AC605" s="32"/>
      <c r="AD605" s="32"/>
      <c r="AE605" s="32"/>
      <c r="AR605" s="195" t="s">
        <v>125</v>
      </c>
      <c r="AT605" s="195" t="s">
        <v>120</v>
      </c>
      <c r="AU605" s="195" t="s">
        <v>79</v>
      </c>
      <c r="AY605" s="11" t="s">
        <v>126</v>
      </c>
      <c r="BE605" s="196">
        <f>IF(N605="základní",J605,0)</f>
        <v>0</v>
      </c>
      <c r="BF605" s="196">
        <f>IF(N605="snížená",J605,0)</f>
        <v>0</v>
      </c>
      <c r="BG605" s="196">
        <f>IF(N605="zákl. přenesená",J605,0)</f>
        <v>0</v>
      </c>
      <c r="BH605" s="196">
        <f>IF(N605="sníž. přenesená",J605,0)</f>
        <v>0</v>
      </c>
      <c r="BI605" s="196">
        <f>IF(N605="nulová",J605,0)</f>
        <v>0</v>
      </c>
      <c r="BJ605" s="11" t="s">
        <v>87</v>
      </c>
      <c r="BK605" s="196">
        <f>ROUND(I605*H605,2)</f>
        <v>0</v>
      </c>
      <c r="BL605" s="11" t="s">
        <v>125</v>
      </c>
      <c r="BM605" s="195" t="s">
        <v>816</v>
      </c>
    </row>
    <row r="606" s="2" customFormat="1">
      <c r="A606" s="32"/>
      <c r="B606" s="33"/>
      <c r="C606" s="34"/>
      <c r="D606" s="197" t="s">
        <v>128</v>
      </c>
      <c r="E606" s="34"/>
      <c r="F606" s="198" t="s">
        <v>817</v>
      </c>
      <c r="G606" s="34"/>
      <c r="H606" s="34"/>
      <c r="I606" s="199"/>
      <c r="J606" s="34"/>
      <c r="K606" s="34"/>
      <c r="L606" s="38"/>
      <c r="M606" s="200"/>
      <c r="N606" s="201"/>
      <c r="O606" s="85"/>
      <c r="P606" s="85"/>
      <c r="Q606" s="85"/>
      <c r="R606" s="85"/>
      <c r="S606" s="85"/>
      <c r="T606" s="86"/>
      <c r="U606" s="32"/>
      <c r="V606" s="32"/>
      <c r="W606" s="32"/>
      <c r="X606" s="32"/>
      <c r="Y606" s="32"/>
      <c r="Z606" s="32"/>
      <c r="AA606" s="32"/>
      <c r="AB606" s="32"/>
      <c r="AC606" s="32"/>
      <c r="AD606" s="32"/>
      <c r="AE606" s="32"/>
      <c r="AT606" s="11" t="s">
        <v>128</v>
      </c>
      <c r="AU606" s="11" t="s">
        <v>79</v>
      </c>
    </row>
    <row r="607" s="2" customFormat="1">
      <c r="A607" s="32"/>
      <c r="B607" s="33"/>
      <c r="C607" s="34"/>
      <c r="D607" s="197" t="s">
        <v>130</v>
      </c>
      <c r="E607" s="34"/>
      <c r="F607" s="202" t="s">
        <v>782</v>
      </c>
      <c r="G607" s="34"/>
      <c r="H607" s="34"/>
      <c r="I607" s="199"/>
      <c r="J607" s="34"/>
      <c r="K607" s="34"/>
      <c r="L607" s="38"/>
      <c r="M607" s="200"/>
      <c r="N607" s="201"/>
      <c r="O607" s="85"/>
      <c r="P607" s="85"/>
      <c r="Q607" s="85"/>
      <c r="R607" s="85"/>
      <c r="S607" s="85"/>
      <c r="T607" s="86"/>
      <c r="U607" s="32"/>
      <c r="V607" s="32"/>
      <c r="W607" s="32"/>
      <c r="X607" s="32"/>
      <c r="Y607" s="32"/>
      <c r="Z607" s="32"/>
      <c r="AA607" s="32"/>
      <c r="AB607" s="32"/>
      <c r="AC607" s="32"/>
      <c r="AD607" s="32"/>
      <c r="AE607" s="32"/>
      <c r="AT607" s="11" t="s">
        <v>130</v>
      </c>
      <c r="AU607" s="11" t="s">
        <v>79</v>
      </c>
    </row>
    <row r="608" s="2" customFormat="1">
      <c r="A608" s="32"/>
      <c r="B608" s="33"/>
      <c r="C608" s="184" t="s">
        <v>818</v>
      </c>
      <c r="D608" s="184" t="s">
        <v>120</v>
      </c>
      <c r="E608" s="185" t="s">
        <v>819</v>
      </c>
      <c r="F608" s="186" t="s">
        <v>820</v>
      </c>
      <c r="G608" s="187" t="s">
        <v>123</v>
      </c>
      <c r="H608" s="188">
        <v>1</v>
      </c>
      <c r="I608" s="189"/>
      <c r="J608" s="190">
        <f>ROUND(I608*H608,2)</f>
        <v>0</v>
      </c>
      <c r="K608" s="186" t="s">
        <v>124</v>
      </c>
      <c r="L608" s="38"/>
      <c r="M608" s="191" t="s">
        <v>1</v>
      </c>
      <c r="N608" s="192" t="s">
        <v>44</v>
      </c>
      <c r="O608" s="85"/>
      <c r="P608" s="193">
        <f>O608*H608</f>
        <v>0</v>
      </c>
      <c r="Q608" s="193">
        <v>0</v>
      </c>
      <c r="R608" s="193">
        <f>Q608*H608</f>
        <v>0</v>
      </c>
      <c r="S608" s="193">
        <v>0</v>
      </c>
      <c r="T608" s="194">
        <f>S608*H608</f>
        <v>0</v>
      </c>
      <c r="U608" s="32"/>
      <c r="V608" s="32"/>
      <c r="W608" s="32"/>
      <c r="X608" s="32"/>
      <c r="Y608" s="32"/>
      <c r="Z608" s="32"/>
      <c r="AA608" s="32"/>
      <c r="AB608" s="32"/>
      <c r="AC608" s="32"/>
      <c r="AD608" s="32"/>
      <c r="AE608" s="32"/>
      <c r="AR608" s="195" t="s">
        <v>125</v>
      </c>
      <c r="AT608" s="195" t="s">
        <v>120</v>
      </c>
      <c r="AU608" s="195" t="s">
        <v>79</v>
      </c>
      <c r="AY608" s="11" t="s">
        <v>126</v>
      </c>
      <c r="BE608" s="196">
        <f>IF(N608="základní",J608,0)</f>
        <v>0</v>
      </c>
      <c r="BF608" s="196">
        <f>IF(N608="snížená",J608,0)</f>
        <v>0</v>
      </c>
      <c r="BG608" s="196">
        <f>IF(N608="zákl. přenesená",J608,0)</f>
        <v>0</v>
      </c>
      <c r="BH608" s="196">
        <f>IF(N608="sníž. přenesená",J608,0)</f>
        <v>0</v>
      </c>
      <c r="BI608" s="196">
        <f>IF(N608="nulová",J608,0)</f>
        <v>0</v>
      </c>
      <c r="BJ608" s="11" t="s">
        <v>87</v>
      </c>
      <c r="BK608" s="196">
        <f>ROUND(I608*H608,2)</f>
        <v>0</v>
      </c>
      <c r="BL608" s="11" t="s">
        <v>125</v>
      </c>
      <c r="BM608" s="195" t="s">
        <v>821</v>
      </c>
    </row>
    <row r="609" s="2" customFormat="1">
      <c r="A609" s="32"/>
      <c r="B609" s="33"/>
      <c r="C609" s="34"/>
      <c r="D609" s="197" t="s">
        <v>128</v>
      </c>
      <c r="E609" s="34"/>
      <c r="F609" s="198" t="s">
        <v>822</v>
      </c>
      <c r="G609" s="34"/>
      <c r="H609" s="34"/>
      <c r="I609" s="199"/>
      <c r="J609" s="34"/>
      <c r="K609" s="34"/>
      <c r="L609" s="38"/>
      <c r="M609" s="200"/>
      <c r="N609" s="201"/>
      <c r="O609" s="85"/>
      <c r="P609" s="85"/>
      <c r="Q609" s="85"/>
      <c r="R609" s="85"/>
      <c r="S609" s="85"/>
      <c r="T609" s="86"/>
      <c r="U609" s="32"/>
      <c r="V609" s="32"/>
      <c r="W609" s="32"/>
      <c r="X609" s="32"/>
      <c r="Y609" s="32"/>
      <c r="Z609" s="32"/>
      <c r="AA609" s="32"/>
      <c r="AB609" s="32"/>
      <c r="AC609" s="32"/>
      <c r="AD609" s="32"/>
      <c r="AE609" s="32"/>
      <c r="AT609" s="11" t="s">
        <v>128</v>
      </c>
      <c r="AU609" s="11" t="s">
        <v>79</v>
      </c>
    </row>
    <row r="610" s="2" customFormat="1">
      <c r="A610" s="32"/>
      <c r="B610" s="33"/>
      <c r="C610" s="34"/>
      <c r="D610" s="197" t="s">
        <v>130</v>
      </c>
      <c r="E610" s="34"/>
      <c r="F610" s="202" t="s">
        <v>782</v>
      </c>
      <c r="G610" s="34"/>
      <c r="H610" s="34"/>
      <c r="I610" s="199"/>
      <c r="J610" s="34"/>
      <c r="K610" s="34"/>
      <c r="L610" s="38"/>
      <c r="M610" s="200"/>
      <c r="N610" s="201"/>
      <c r="O610" s="85"/>
      <c r="P610" s="85"/>
      <c r="Q610" s="85"/>
      <c r="R610" s="85"/>
      <c r="S610" s="85"/>
      <c r="T610" s="86"/>
      <c r="U610" s="32"/>
      <c r="V610" s="32"/>
      <c r="W610" s="32"/>
      <c r="X610" s="32"/>
      <c r="Y610" s="32"/>
      <c r="Z610" s="32"/>
      <c r="AA610" s="32"/>
      <c r="AB610" s="32"/>
      <c r="AC610" s="32"/>
      <c r="AD610" s="32"/>
      <c r="AE610" s="32"/>
      <c r="AT610" s="11" t="s">
        <v>130</v>
      </c>
      <c r="AU610" s="11" t="s">
        <v>79</v>
      </c>
    </row>
    <row r="611" s="2" customFormat="1" ht="33" customHeight="1">
      <c r="A611" s="32"/>
      <c r="B611" s="33"/>
      <c r="C611" s="184" t="s">
        <v>823</v>
      </c>
      <c r="D611" s="184" t="s">
        <v>120</v>
      </c>
      <c r="E611" s="185" t="s">
        <v>824</v>
      </c>
      <c r="F611" s="186" t="s">
        <v>825</v>
      </c>
      <c r="G611" s="187" t="s">
        <v>123</v>
      </c>
      <c r="H611" s="188">
        <v>1</v>
      </c>
      <c r="I611" s="189"/>
      <c r="J611" s="190">
        <f>ROUND(I611*H611,2)</f>
        <v>0</v>
      </c>
      <c r="K611" s="186" t="s">
        <v>124</v>
      </c>
      <c r="L611" s="38"/>
      <c r="M611" s="191" t="s">
        <v>1</v>
      </c>
      <c r="N611" s="192" t="s">
        <v>44</v>
      </c>
      <c r="O611" s="85"/>
      <c r="P611" s="193">
        <f>O611*H611</f>
        <v>0</v>
      </c>
      <c r="Q611" s="193">
        <v>0</v>
      </c>
      <c r="R611" s="193">
        <f>Q611*H611</f>
        <v>0</v>
      </c>
      <c r="S611" s="193">
        <v>0</v>
      </c>
      <c r="T611" s="194">
        <f>S611*H611</f>
        <v>0</v>
      </c>
      <c r="U611" s="32"/>
      <c r="V611" s="32"/>
      <c r="W611" s="32"/>
      <c r="X611" s="32"/>
      <c r="Y611" s="32"/>
      <c r="Z611" s="32"/>
      <c r="AA611" s="32"/>
      <c r="AB611" s="32"/>
      <c r="AC611" s="32"/>
      <c r="AD611" s="32"/>
      <c r="AE611" s="32"/>
      <c r="AR611" s="195" t="s">
        <v>125</v>
      </c>
      <c r="AT611" s="195" t="s">
        <v>120</v>
      </c>
      <c r="AU611" s="195" t="s">
        <v>79</v>
      </c>
      <c r="AY611" s="11" t="s">
        <v>126</v>
      </c>
      <c r="BE611" s="196">
        <f>IF(N611="základní",J611,0)</f>
        <v>0</v>
      </c>
      <c r="BF611" s="196">
        <f>IF(N611="snížená",J611,0)</f>
        <v>0</v>
      </c>
      <c r="BG611" s="196">
        <f>IF(N611="zákl. přenesená",J611,0)</f>
        <v>0</v>
      </c>
      <c r="BH611" s="196">
        <f>IF(N611="sníž. přenesená",J611,0)</f>
        <v>0</v>
      </c>
      <c r="BI611" s="196">
        <f>IF(N611="nulová",J611,0)</f>
        <v>0</v>
      </c>
      <c r="BJ611" s="11" t="s">
        <v>87</v>
      </c>
      <c r="BK611" s="196">
        <f>ROUND(I611*H611,2)</f>
        <v>0</v>
      </c>
      <c r="BL611" s="11" t="s">
        <v>125</v>
      </c>
      <c r="BM611" s="195" t="s">
        <v>826</v>
      </c>
    </row>
    <row r="612" s="2" customFormat="1">
      <c r="A612" s="32"/>
      <c r="B612" s="33"/>
      <c r="C612" s="34"/>
      <c r="D612" s="197" t="s">
        <v>128</v>
      </c>
      <c r="E612" s="34"/>
      <c r="F612" s="198" t="s">
        <v>827</v>
      </c>
      <c r="G612" s="34"/>
      <c r="H612" s="34"/>
      <c r="I612" s="199"/>
      <c r="J612" s="34"/>
      <c r="K612" s="34"/>
      <c r="L612" s="38"/>
      <c r="M612" s="200"/>
      <c r="N612" s="201"/>
      <c r="O612" s="85"/>
      <c r="P612" s="85"/>
      <c r="Q612" s="85"/>
      <c r="R612" s="85"/>
      <c r="S612" s="85"/>
      <c r="T612" s="86"/>
      <c r="U612" s="32"/>
      <c r="V612" s="32"/>
      <c r="W612" s="32"/>
      <c r="X612" s="32"/>
      <c r="Y612" s="32"/>
      <c r="Z612" s="32"/>
      <c r="AA612" s="32"/>
      <c r="AB612" s="32"/>
      <c r="AC612" s="32"/>
      <c r="AD612" s="32"/>
      <c r="AE612" s="32"/>
      <c r="AT612" s="11" t="s">
        <v>128</v>
      </c>
      <c r="AU612" s="11" t="s">
        <v>79</v>
      </c>
    </row>
    <row r="613" s="2" customFormat="1">
      <c r="A613" s="32"/>
      <c r="B613" s="33"/>
      <c r="C613" s="34"/>
      <c r="D613" s="197" t="s">
        <v>130</v>
      </c>
      <c r="E613" s="34"/>
      <c r="F613" s="202" t="s">
        <v>782</v>
      </c>
      <c r="G613" s="34"/>
      <c r="H613" s="34"/>
      <c r="I613" s="199"/>
      <c r="J613" s="34"/>
      <c r="K613" s="34"/>
      <c r="L613" s="38"/>
      <c r="M613" s="200"/>
      <c r="N613" s="201"/>
      <c r="O613" s="85"/>
      <c r="P613" s="85"/>
      <c r="Q613" s="85"/>
      <c r="R613" s="85"/>
      <c r="S613" s="85"/>
      <c r="T613" s="86"/>
      <c r="U613" s="32"/>
      <c r="V613" s="32"/>
      <c r="W613" s="32"/>
      <c r="X613" s="32"/>
      <c r="Y613" s="32"/>
      <c r="Z613" s="32"/>
      <c r="AA613" s="32"/>
      <c r="AB613" s="32"/>
      <c r="AC613" s="32"/>
      <c r="AD613" s="32"/>
      <c r="AE613" s="32"/>
      <c r="AT613" s="11" t="s">
        <v>130</v>
      </c>
      <c r="AU613" s="11" t="s">
        <v>79</v>
      </c>
    </row>
    <row r="614" s="2" customFormat="1">
      <c r="A614" s="32"/>
      <c r="B614" s="33"/>
      <c r="C614" s="184" t="s">
        <v>828</v>
      </c>
      <c r="D614" s="184" t="s">
        <v>120</v>
      </c>
      <c r="E614" s="185" t="s">
        <v>829</v>
      </c>
      <c r="F614" s="186" t="s">
        <v>830</v>
      </c>
      <c r="G614" s="187" t="s">
        <v>123</v>
      </c>
      <c r="H614" s="188">
        <v>1</v>
      </c>
      <c r="I614" s="189"/>
      <c r="J614" s="190">
        <f>ROUND(I614*H614,2)</f>
        <v>0</v>
      </c>
      <c r="K614" s="186" t="s">
        <v>124</v>
      </c>
      <c r="L614" s="38"/>
      <c r="M614" s="191" t="s">
        <v>1</v>
      </c>
      <c r="N614" s="192" t="s">
        <v>44</v>
      </c>
      <c r="O614" s="85"/>
      <c r="P614" s="193">
        <f>O614*H614</f>
        <v>0</v>
      </c>
      <c r="Q614" s="193">
        <v>0</v>
      </c>
      <c r="R614" s="193">
        <f>Q614*H614</f>
        <v>0</v>
      </c>
      <c r="S614" s="193">
        <v>0</v>
      </c>
      <c r="T614" s="194">
        <f>S614*H614</f>
        <v>0</v>
      </c>
      <c r="U614" s="32"/>
      <c r="V614" s="32"/>
      <c r="W614" s="32"/>
      <c r="X614" s="32"/>
      <c r="Y614" s="32"/>
      <c r="Z614" s="32"/>
      <c r="AA614" s="32"/>
      <c r="AB614" s="32"/>
      <c r="AC614" s="32"/>
      <c r="AD614" s="32"/>
      <c r="AE614" s="32"/>
      <c r="AR614" s="195" t="s">
        <v>125</v>
      </c>
      <c r="AT614" s="195" t="s">
        <v>120</v>
      </c>
      <c r="AU614" s="195" t="s">
        <v>79</v>
      </c>
      <c r="AY614" s="11" t="s">
        <v>126</v>
      </c>
      <c r="BE614" s="196">
        <f>IF(N614="základní",J614,0)</f>
        <v>0</v>
      </c>
      <c r="BF614" s="196">
        <f>IF(N614="snížená",J614,0)</f>
        <v>0</v>
      </c>
      <c r="BG614" s="196">
        <f>IF(N614="zákl. přenesená",J614,0)</f>
        <v>0</v>
      </c>
      <c r="BH614" s="196">
        <f>IF(N614="sníž. přenesená",J614,0)</f>
        <v>0</v>
      </c>
      <c r="BI614" s="196">
        <f>IF(N614="nulová",J614,0)</f>
        <v>0</v>
      </c>
      <c r="BJ614" s="11" t="s">
        <v>87</v>
      </c>
      <c r="BK614" s="196">
        <f>ROUND(I614*H614,2)</f>
        <v>0</v>
      </c>
      <c r="BL614" s="11" t="s">
        <v>125</v>
      </c>
      <c r="BM614" s="195" t="s">
        <v>831</v>
      </c>
    </row>
    <row r="615" s="2" customFormat="1">
      <c r="A615" s="32"/>
      <c r="B615" s="33"/>
      <c r="C615" s="34"/>
      <c r="D615" s="197" t="s">
        <v>128</v>
      </c>
      <c r="E615" s="34"/>
      <c r="F615" s="198" t="s">
        <v>832</v>
      </c>
      <c r="G615" s="34"/>
      <c r="H615" s="34"/>
      <c r="I615" s="199"/>
      <c r="J615" s="34"/>
      <c r="K615" s="34"/>
      <c r="L615" s="38"/>
      <c r="M615" s="200"/>
      <c r="N615" s="201"/>
      <c r="O615" s="85"/>
      <c r="P615" s="85"/>
      <c r="Q615" s="85"/>
      <c r="R615" s="85"/>
      <c r="S615" s="85"/>
      <c r="T615" s="86"/>
      <c r="U615" s="32"/>
      <c r="V615" s="32"/>
      <c r="W615" s="32"/>
      <c r="X615" s="32"/>
      <c r="Y615" s="32"/>
      <c r="Z615" s="32"/>
      <c r="AA615" s="32"/>
      <c r="AB615" s="32"/>
      <c r="AC615" s="32"/>
      <c r="AD615" s="32"/>
      <c r="AE615" s="32"/>
      <c r="AT615" s="11" t="s">
        <v>128</v>
      </c>
      <c r="AU615" s="11" t="s">
        <v>79</v>
      </c>
    </row>
    <row r="616" s="2" customFormat="1">
      <c r="A616" s="32"/>
      <c r="B616" s="33"/>
      <c r="C616" s="34"/>
      <c r="D616" s="197" t="s">
        <v>130</v>
      </c>
      <c r="E616" s="34"/>
      <c r="F616" s="202" t="s">
        <v>782</v>
      </c>
      <c r="G616" s="34"/>
      <c r="H616" s="34"/>
      <c r="I616" s="199"/>
      <c r="J616" s="34"/>
      <c r="K616" s="34"/>
      <c r="L616" s="38"/>
      <c r="M616" s="200"/>
      <c r="N616" s="201"/>
      <c r="O616" s="85"/>
      <c r="P616" s="85"/>
      <c r="Q616" s="85"/>
      <c r="R616" s="85"/>
      <c r="S616" s="85"/>
      <c r="T616" s="86"/>
      <c r="U616" s="32"/>
      <c r="V616" s="32"/>
      <c r="W616" s="32"/>
      <c r="X616" s="32"/>
      <c r="Y616" s="32"/>
      <c r="Z616" s="32"/>
      <c r="AA616" s="32"/>
      <c r="AB616" s="32"/>
      <c r="AC616" s="32"/>
      <c r="AD616" s="32"/>
      <c r="AE616" s="32"/>
      <c r="AT616" s="11" t="s">
        <v>130</v>
      </c>
      <c r="AU616" s="11" t="s">
        <v>79</v>
      </c>
    </row>
    <row r="617" s="2" customFormat="1">
      <c r="A617" s="32"/>
      <c r="B617" s="33"/>
      <c r="C617" s="184" t="s">
        <v>833</v>
      </c>
      <c r="D617" s="184" t="s">
        <v>120</v>
      </c>
      <c r="E617" s="185" t="s">
        <v>834</v>
      </c>
      <c r="F617" s="186" t="s">
        <v>835</v>
      </c>
      <c r="G617" s="187" t="s">
        <v>123</v>
      </c>
      <c r="H617" s="188">
        <v>1</v>
      </c>
      <c r="I617" s="189"/>
      <c r="J617" s="190">
        <f>ROUND(I617*H617,2)</f>
        <v>0</v>
      </c>
      <c r="K617" s="186" t="s">
        <v>124</v>
      </c>
      <c r="L617" s="38"/>
      <c r="M617" s="191" t="s">
        <v>1</v>
      </c>
      <c r="N617" s="192" t="s">
        <v>44</v>
      </c>
      <c r="O617" s="85"/>
      <c r="P617" s="193">
        <f>O617*H617</f>
        <v>0</v>
      </c>
      <c r="Q617" s="193">
        <v>0</v>
      </c>
      <c r="R617" s="193">
        <f>Q617*H617</f>
        <v>0</v>
      </c>
      <c r="S617" s="193">
        <v>0</v>
      </c>
      <c r="T617" s="194">
        <f>S617*H617</f>
        <v>0</v>
      </c>
      <c r="U617" s="32"/>
      <c r="V617" s="32"/>
      <c r="W617" s="32"/>
      <c r="X617" s="32"/>
      <c r="Y617" s="32"/>
      <c r="Z617" s="32"/>
      <c r="AA617" s="32"/>
      <c r="AB617" s="32"/>
      <c r="AC617" s="32"/>
      <c r="AD617" s="32"/>
      <c r="AE617" s="32"/>
      <c r="AR617" s="195" t="s">
        <v>125</v>
      </c>
      <c r="AT617" s="195" t="s">
        <v>120</v>
      </c>
      <c r="AU617" s="195" t="s">
        <v>79</v>
      </c>
      <c r="AY617" s="11" t="s">
        <v>126</v>
      </c>
      <c r="BE617" s="196">
        <f>IF(N617="základní",J617,0)</f>
        <v>0</v>
      </c>
      <c r="BF617" s="196">
        <f>IF(N617="snížená",J617,0)</f>
        <v>0</v>
      </c>
      <c r="BG617" s="196">
        <f>IF(N617="zákl. přenesená",J617,0)</f>
        <v>0</v>
      </c>
      <c r="BH617" s="196">
        <f>IF(N617="sníž. přenesená",J617,0)</f>
        <v>0</v>
      </c>
      <c r="BI617" s="196">
        <f>IF(N617="nulová",J617,0)</f>
        <v>0</v>
      </c>
      <c r="BJ617" s="11" t="s">
        <v>87</v>
      </c>
      <c r="BK617" s="196">
        <f>ROUND(I617*H617,2)</f>
        <v>0</v>
      </c>
      <c r="BL617" s="11" t="s">
        <v>125</v>
      </c>
      <c r="BM617" s="195" t="s">
        <v>836</v>
      </c>
    </row>
    <row r="618" s="2" customFormat="1">
      <c r="A618" s="32"/>
      <c r="B618" s="33"/>
      <c r="C618" s="34"/>
      <c r="D618" s="197" t="s">
        <v>128</v>
      </c>
      <c r="E618" s="34"/>
      <c r="F618" s="198" t="s">
        <v>837</v>
      </c>
      <c r="G618" s="34"/>
      <c r="H618" s="34"/>
      <c r="I618" s="199"/>
      <c r="J618" s="34"/>
      <c r="K618" s="34"/>
      <c r="L618" s="38"/>
      <c r="M618" s="200"/>
      <c r="N618" s="201"/>
      <c r="O618" s="85"/>
      <c r="P618" s="85"/>
      <c r="Q618" s="85"/>
      <c r="R618" s="85"/>
      <c r="S618" s="85"/>
      <c r="T618" s="86"/>
      <c r="U618" s="32"/>
      <c r="V618" s="32"/>
      <c r="W618" s="32"/>
      <c r="X618" s="32"/>
      <c r="Y618" s="32"/>
      <c r="Z618" s="32"/>
      <c r="AA618" s="32"/>
      <c r="AB618" s="32"/>
      <c r="AC618" s="32"/>
      <c r="AD618" s="32"/>
      <c r="AE618" s="32"/>
      <c r="AT618" s="11" t="s">
        <v>128</v>
      </c>
      <c r="AU618" s="11" t="s">
        <v>79</v>
      </c>
    </row>
    <row r="619" s="2" customFormat="1">
      <c r="A619" s="32"/>
      <c r="B619" s="33"/>
      <c r="C619" s="34"/>
      <c r="D619" s="197" t="s">
        <v>130</v>
      </c>
      <c r="E619" s="34"/>
      <c r="F619" s="202" t="s">
        <v>782</v>
      </c>
      <c r="G619" s="34"/>
      <c r="H619" s="34"/>
      <c r="I619" s="199"/>
      <c r="J619" s="34"/>
      <c r="K619" s="34"/>
      <c r="L619" s="38"/>
      <c r="M619" s="200"/>
      <c r="N619" s="201"/>
      <c r="O619" s="85"/>
      <c r="P619" s="85"/>
      <c r="Q619" s="85"/>
      <c r="R619" s="85"/>
      <c r="S619" s="85"/>
      <c r="T619" s="86"/>
      <c r="U619" s="32"/>
      <c r="V619" s="32"/>
      <c r="W619" s="32"/>
      <c r="X619" s="32"/>
      <c r="Y619" s="32"/>
      <c r="Z619" s="32"/>
      <c r="AA619" s="32"/>
      <c r="AB619" s="32"/>
      <c r="AC619" s="32"/>
      <c r="AD619" s="32"/>
      <c r="AE619" s="32"/>
      <c r="AT619" s="11" t="s">
        <v>130</v>
      </c>
      <c r="AU619" s="11" t="s">
        <v>79</v>
      </c>
    </row>
    <row r="620" s="2" customFormat="1" ht="33" customHeight="1">
      <c r="A620" s="32"/>
      <c r="B620" s="33"/>
      <c r="C620" s="184" t="s">
        <v>838</v>
      </c>
      <c r="D620" s="184" t="s">
        <v>120</v>
      </c>
      <c r="E620" s="185" t="s">
        <v>839</v>
      </c>
      <c r="F620" s="186" t="s">
        <v>840</v>
      </c>
      <c r="G620" s="187" t="s">
        <v>123</v>
      </c>
      <c r="H620" s="188">
        <v>5</v>
      </c>
      <c r="I620" s="189"/>
      <c r="J620" s="190">
        <f>ROUND(I620*H620,2)</f>
        <v>0</v>
      </c>
      <c r="K620" s="186" t="s">
        <v>124</v>
      </c>
      <c r="L620" s="38"/>
      <c r="M620" s="191" t="s">
        <v>1</v>
      </c>
      <c r="N620" s="192" t="s">
        <v>44</v>
      </c>
      <c r="O620" s="85"/>
      <c r="P620" s="193">
        <f>O620*H620</f>
        <v>0</v>
      </c>
      <c r="Q620" s="193">
        <v>0</v>
      </c>
      <c r="R620" s="193">
        <f>Q620*H620</f>
        <v>0</v>
      </c>
      <c r="S620" s="193">
        <v>0</v>
      </c>
      <c r="T620" s="194">
        <f>S620*H620</f>
        <v>0</v>
      </c>
      <c r="U620" s="32"/>
      <c r="V620" s="32"/>
      <c r="W620" s="32"/>
      <c r="X620" s="32"/>
      <c r="Y620" s="32"/>
      <c r="Z620" s="32"/>
      <c r="AA620" s="32"/>
      <c r="AB620" s="32"/>
      <c r="AC620" s="32"/>
      <c r="AD620" s="32"/>
      <c r="AE620" s="32"/>
      <c r="AR620" s="195" t="s">
        <v>125</v>
      </c>
      <c r="AT620" s="195" t="s">
        <v>120</v>
      </c>
      <c r="AU620" s="195" t="s">
        <v>79</v>
      </c>
      <c r="AY620" s="11" t="s">
        <v>126</v>
      </c>
      <c r="BE620" s="196">
        <f>IF(N620="základní",J620,0)</f>
        <v>0</v>
      </c>
      <c r="BF620" s="196">
        <f>IF(N620="snížená",J620,0)</f>
        <v>0</v>
      </c>
      <c r="BG620" s="196">
        <f>IF(N620="zákl. přenesená",J620,0)</f>
        <v>0</v>
      </c>
      <c r="BH620" s="196">
        <f>IF(N620="sníž. přenesená",J620,0)</f>
        <v>0</v>
      </c>
      <c r="BI620" s="196">
        <f>IF(N620="nulová",J620,0)</f>
        <v>0</v>
      </c>
      <c r="BJ620" s="11" t="s">
        <v>87</v>
      </c>
      <c r="BK620" s="196">
        <f>ROUND(I620*H620,2)</f>
        <v>0</v>
      </c>
      <c r="BL620" s="11" t="s">
        <v>125</v>
      </c>
      <c r="BM620" s="195" t="s">
        <v>841</v>
      </c>
    </row>
    <row r="621" s="2" customFormat="1">
      <c r="A621" s="32"/>
      <c r="B621" s="33"/>
      <c r="C621" s="34"/>
      <c r="D621" s="197" t="s">
        <v>128</v>
      </c>
      <c r="E621" s="34"/>
      <c r="F621" s="198" t="s">
        <v>842</v>
      </c>
      <c r="G621" s="34"/>
      <c r="H621" s="34"/>
      <c r="I621" s="199"/>
      <c r="J621" s="34"/>
      <c r="K621" s="34"/>
      <c r="L621" s="38"/>
      <c r="M621" s="200"/>
      <c r="N621" s="201"/>
      <c r="O621" s="85"/>
      <c r="P621" s="85"/>
      <c r="Q621" s="85"/>
      <c r="R621" s="85"/>
      <c r="S621" s="85"/>
      <c r="T621" s="86"/>
      <c r="U621" s="32"/>
      <c r="V621" s="32"/>
      <c r="W621" s="32"/>
      <c r="X621" s="32"/>
      <c r="Y621" s="32"/>
      <c r="Z621" s="32"/>
      <c r="AA621" s="32"/>
      <c r="AB621" s="32"/>
      <c r="AC621" s="32"/>
      <c r="AD621" s="32"/>
      <c r="AE621" s="32"/>
      <c r="AT621" s="11" t="s">
        <v>128</v>
      </c>
      <c r="AU621" s="11" t="s">
        <v>79</v>
      </c>
    </row>
    <row r="622" s="2" customFormat="1">
      <c r="A622" s="32"/>
      <c r="B622" s="33"/>
      <c r="C622" s="34"/>
      <c r="D622" s="197" t="s">
        <v>130</v>
      </c>
      <c r="E622" s="34"/>
      <c r="F622" s="202" t="s">
        <v>782</v>
      </c>
      <c r="G622" s="34"/>
      <c r="H622" s="34"/>
      <c r="I622" s="199"/>
      <c r="J622" s="34"/>
      <c r="K622" s="34"/>
      <c r="L622" s="38"/>
      <c r="M622" s="200"/>
      <c r="N622" s="201"/>
      <c r="O622" s="85"/>
      <c r="P622" s="85"/>
      <c r="Q622" s="85"/>
      <c r="R622" s="85"/>
      <c r="S622" s="85"/>
      <c r="T622" s="86"/>
      <c r="U622" s="32"/>
      <c r="V622" s="32"/>
      <c r="W622" s="32"/>
      <c r="X622" s="32"/>
      <c r="Y622" s="32"/>
      <c r="Z622" s="32"/>
      <c r="AA622" s="32"/>
      <c r="AB622" s="32"/>
      <c r="AC622" s="32"/>
      <c r="AD622" s="32"/>
      <c r="AE622" s="32"/>
      <c r="AT622" s="11" t="s">
        <v>130</v>
      </c>
      <c r="AU622" s="11" t="s">
        <v>79</v>
      </c>
    </row>
    <row r="623" s="2" customFormat="1">
      <c r="A623" s="32"/>
      <c r="B623" s="33"/>
      <c r="C623" s="184" t="s">
        <v>843</v>
      </c>
      <c r="D623" s="184" t="s">
        <v>120</v>
      </c>
      <c r="E623" s="185" t="s">
        <v>844</v>
      </c>
      <c r="F623" s="186" t="s">
        <v>845</v>
      </c>
      <c r="G623" s="187" t="s">
        <v>123</v>
      </c>
      <c r="H623" s="188">
        <v>5</v>
      </c>
      <c r="I623" s="189"/>
      <c r="J623" s="190">
        <f>ROUND(I623*H623,2)</f>
        <v>0</v>
      </c>
      <c r="K623" s="186" t="s">
        <v>124</v>
      </c>
      <c r="L623" s="38"/>
      <c r="M623" s="191" t="s">
        <v>1</v>
      </c>
      <c r="N623" s="192" t="s">
        <v>44</v>
      </c>
      <c r="O623" s="85"/>
      <c r="P623" s="193">
        <f>O623*H623</f>
        <v>0</v>
      </c>
      <c r="Q623" s="193">
        <v>0</v>
      </c>
      <c r="R623" s="193">
        <f>Q623*H623</f>
        <v>0</v>
      </c>
      <c r="S623" s="193">
        <v>0</v>
      </c>
      <c r="T623" s="194">
        <f>S623*H623</f>
        <v>0</v>
      </c>
      <c r="U623" s="32"/>
      <c r="V623" s="32"/>
      <c r="W623" s="32"/>
      <c r="X623" s="32"/>
      <c r="Y623" s="32"/>
      <c r="Z623" s="32"/>
      <c r="AA623" s="32"/>
      <c r="AB623" s="32"/>
      <c r="AC623" s="32"/>
      <c r="AD623" s="32"/>
      <c r="AE623" s="32"/>
      <c r="AR623" s="195" t="s">
        <v>125</v>
      </c>
      <c r="AT623" s="195" t="s">
        <v>120</v>
      </c>
      <c r="AU623" s="195" t="s">
        <v>79</v>
      </c>
      <c r="AY623" s="11" t="s">
        <v>126</v>
      </c>
      <c r="BE623" s="196">
        <f>IF(N623="základní",J623,0)</f>
        <v>0</v>
      </c>
      <c r="BF623" s="196">
        <f>IF(N623="snížená",J623,0)</f>
        <v>0</v>
      </c>
      <c r="BG623" s="196">
        <f>IF(N623="zákl. přenesená",J623,0)</f>
        <v>0</v>
      </c>
      <c r="BH623" s="196">
        <f>IF(N623="sníž. přenesená",J623,0)</f>
        <v>0</v>
      </c>
      <c r="BI623" s="196">
        <f>IF(N623="nulová",J623,0)</f>
        <v>0</v>
      </c>
      <c r="BJ623" s="11" t="s">
        <v>87</v>
      </c>
      <c r="BK623" s="196">
        <f>ROUND(I623*H623,2)</f>
        <v>0</v>
      </c>
      <c r="BL623" s="11" t="s">
        <v>125</v>
      </c>
      <c r="BM623" s="195" t="s">
        <v>846</v>
      </c>
    </row>
    <row r="624" s="2" customFormat="1">
      <c r="A624" s="32"/>
      <c r="B624" s="33"/>
      <c r="C624" s="34"/>
      <c r="D624" s="197" t="s">
        <v>128</v>
      </c>
      <c r="E624" s="34"/>
      <c r="F624" s="198" t="s">
        <v>847</v>
      </c>
      <c r="G624" s="34"/>
      <c r="H624" s="34"/>
      <c r="I624" s="199"/>
      <c r="J624" s="34"/>
      <c r="K624" s="34"/>
      <c r="L624" s="38"/>
      <c r="M624" s="200"/>
      <c r="N624" s="201"/>
      <c r="O624" s="85"/>
      <c r="P624" s="85"/>
      <c r="Q624" s="85"/>
      <c r="R624" s="85"/>
      <c r="S624" s="85"/>
      <c r="T624" s="86"/>
      <c r="U624" s="32"/>
      <c r="V624" s="32"/>
      <c r="W624" s="32"/>
      <c r="X624" s="32"/>
      <c r="Y624" s="32"/>
      <c r="Z624" s="32"/>
      <c r="AA624" s="32"/>
      <c r="AB624" s="32"/>
      <c r="AC624" s="32"/>
      <c r="AD624" s="32"/>
      <c r="AE624" s="32"/>
      <c r="AT624" s="11" t="s">
        <v>128</v>
      </c>
      <c r="AU624" s="11" t="s">
        <v>79</v>
      </c>
    </row>
    <row r="625" s="2" customFormat="1">
      <c r="A625" s="32"/>
      <c r="B625" s="33"/>
      <c r="C625" s="34"/>
      <c r="D625" s="197" t="s">
        <v>130</v>
      </c>
      <c r="E625" s="34"/>
      <c r="F625" s="202" t="s">
        <v>782</v>
      </c>
      <c r="G625" s="34"/>
      <c r="H625" s="34"/>
      <c r="I625" s="199"/>
      <c r="J625" s="34"/>
      <c r="K625" s="34"/>
      <c r="L625" s="38"/>
      <c r="M625" s="200"/>
      <c r="N625" s="201"/>
      <c r="O625" s="85"/>
      <c r="P625" s="85"/>
      <c r="Q625" s="85"/>
      <c r="R625" s="85"/>
      <c r="S625" s="85"/>
      <c r="T625" s="86"/>
      <c r="U625" s="32"/>
      <c r="V625" s="32"/>
      <c r="W625" s="32"/>
      <c r="X625" s="32"/>
      <c r="Y625" s="32"/>
      <c r="Z625" s="32"/>
      <c r="AA625" s="32"/>
      <c r="AB625" s="32"/>
      <c r="AC625" s="32"/>
      <c r="AD625" s="32"/>
      <c r="AE625" s="32"/>
      <c r="AT625" s="11" t="s">
        <v>130</v>
      </c>
      <c r="AU625" s="11" t="s">
        <v>79</v>
      </c>
    </row>
    <row r="626" s="2" customFormat="1" ht="33" customHeight="1">
      <c r="A626" s="32"/>
      <c r="B626" s="33"/>
      <c r="C626" s="184" t="s">
        <v>848</v>
      </c>
      <c r="D626" s="184" t="s">
        <v>120</v>
      </c>
      <c r="E626" s="185" t="s">
        <v>849</v>
      </c>
      <c r="F626" s="186" t="s">
        <v>850</v>
      </c>
      <c r="G626" s="187" t="s">
        <v>123</v>
      </c>
      <c r="H626" s="188">
        <v>5</v>
      </c>
      <c r="I626" s="189"/>
      <c r="J626" s="190">
        <f>ROUND(I626*H626,2)</f>
        <v>0</v>
      </c>
      <c r="K626" s="186" t="s">
        <v>124</v>
      </c>
      <c r="L626" s="38"/>
      <c r="M626" s="191" t="s">
        <v>1</v>
      </c>
      <c r="N626" s="192" t="s">
        <v>44</v>
      </c>
      <c r="O626" s="85"/>
      <c r="P626" s="193">
        <f>O626*H626</f>
        <v>0</v>
      </c>
      <c r="Q626" s="193">
        <v>0</v>
      </c>
      <c r="R626" s="193">
        <f>Q626*H626</f>
        <v>0</v>
      </c>
      <c r="S626" s="193">
        <v>0</v>
      </c>
      <c r="T626" s="194">
        <f>S626*H626</f>
        <v>0</v>
      </c>
      <c r="U626" s="32"/>
      <c r="V626" s="32"/>
      <c r="W626" s="32"/>
      <c r="X626" s="32"/>
      <c r="Y626" s="32"/>
      <c r="Z626" s="32"/>
      <c r="AA626" s="32"/>
      <c r="AB626" s="32"/>
      <c r="AC626" s="32"/>
      <c r="AD626" s="32"/>
      <c r="AE626" s="32"/>
      <c r="AR626" s="195" t="s">
        <v>125</v>
      </c>
      <c r="AT626" s="195" t="s">
        <v>120</v>
      </c>
      <c r="AU626" s="195" t="s">
        <v>79</v>
      </c>
      <c r="AY626" s="11" t="s">
        <v>126</v>
      </c>
      <c r="BE626" s="196">
        <f>IF(N626="základní",J626,0)</f>
        <v>0</v>
      </c>
      <c r="BF626" s="196">
        <f>IF(N626="snížená",J626,0)</f>
        <v>0</v>
      </c>
      <c r="BG626" s="196">
        <f>IF(N626="zákl. přenesená",J626,0)</f>
        <v>0</v>
      </c>
      <c r="BH626" s="196">
        <f>IF(N626="sníž. přenesená",J626,0)</f>
        <v>0</v>
      </c>
      <c r="BI626" s="196">
        <f>IF(N626="nulová",J626,0)</f>
        <v>0</v>
      </c>
      <c r="BJ626" s="11" t="s">
        <v>87</v>
      </c>
      <c r="BK626" s="196">
        <f>ROUND(I626*H626,2)</f>
        <v>0</v>
      </c>
      <c r="BL626" s="11" t="s">
        <v>125</v>
      </c>
      <c r="BM626" s="195" t="s">
        <v>851</v>
      </c>
    </row>
    <row r="627" s="2" customFormat="1">
      <c r="A627" s="32"/>
      <c r="B627" s="33"/>
      <c r="C627" s="34"/>
      <c r="D627" s="197" t="s">
        <v>128</v>
      </c>
      <c r="E627" s="34"/>
      <c r="F627" s="198" t="s">
        <v>852</v>
      </c>
      <c r="G627" s="34"/>
      <c r="H627" s="34"/>
      <c r="I627" s="199"/>
      <c r="J627" s="34"/>
      <c r="K627" s="34"/>
      <c r="L627" s="38"/>
      <c r="M627" s="200"/>
      <c r="N627" s="201"/>
      <c r="O627" s="85"/>
      <c r="P627" s="85"/>
      <c r="Q627" s="85"/>
      <c r="R627" s="85"/>
      <c r="S627" s="85"/>
      <c r="T627" s="86"/>
      <c r="U627" s="32"/>
      <c r="V627" s="32"/>
      <c r="W627" s="32"/>
      <c r="X627" s="32"/>
      <c r="Y627" s="32"/>
      <c r="Z627" s="32"/>
      <c r="AA627" s="32"/>
      <c r="AB627" s="32"/>
      <c r="AC627" s="32"/>
      <c r="AD627" s="32"/>
      <c r="AE627" s="32"/>
      <c r="AT627" s="11" t="s">
        <v>128</v>
      </c>
      <c r="AU627" s="11" t="s">
        <v>79</v>
      </c>
    </row>
    <row r="628" s="2" customFormat="1">
      <c r="A628" s="32"/>
      <c r="B628" s="33"/>
      <c r="C628" s="34"/>
      <c r="D628" s="197" t="s">
        <v>130</v>
      </c>
      <c r="E628" s="34"/>
      <c r="F628" s="202" t="s">
        <v>782</v>
      </c>
      <c r="G628" s="34"/>
      <c r="H628" s="34"/>
      <c r="I628" s="199"/>
      <c r="J628" s="34"/>
      <c r="K628" s="34"/>
      <c r="L628" s="38"/>
      <c r="M628" s="200"/>
      <c r="N628" s="201"/>
      <c r="O628" s="85"/>
      <c r="P628" s="85"/>
      <c r="Q628" s="85"/>
      <c r="R628" s="85"/>
      <c r="S628" s="85"/>
      <c r="T628" s="86"/>
      <c r="U628" s="32"/>
      <c r="V628" s="32"/>
      <c r="W628" s="32"/>
      <c r="X628" s="32"/>
      <c r="Y628" s="32"/>
      <c r="Z628" s="32"/>
      <c r="AA628" s="32"/>
      <c r="AB628" s="32"/>
      <c r="AC628" s="32"/>
      <c r="AD628" s="32"/>
      <c r="AE628" s="32"/>
      <c r="AT628" s="11" t="s">
        <v>130</v>
      </c>
      <c r="AU628" s="11" t="s">
        <v>79</v>
      </c>
    </row>
    <row r="629" s="2" customFormat="1" ht="33" customHeight="1">
      <c r="A629" s="32"/>
      <c r="B629" s="33"/>
      <c r="C629" s="184" t="s">
        <v>853</v>
      </c>
      <c r="D629" s="184" t="s">
        <v>120</v>
      </c>
      <c r="E629" s="185" t="s">
        <v>854</v>
      </c>
      <c r="F629" s="186" t="s">
        <v>855</v>
      </c>
      <c r="G629" s="187" t="s">
        <v>123</v>
      </c>
      <c r="H629" s="188">
        <v>5</v>
      </c>
      <c r="I629" s="189"/>
      <c r="J629" s="190">
        <f>ROUND(I629*H629,2)</f>
        <v>0</v>
      </c>
      <c r="K629" s="186" t="s">
        <v>124</v>
      </c>
      <c r="L629" s="38"/>
      <c r="M629" s="191" t="s">
        <v>1</v>
      </c>
      <c r="N629" s="192" t="s">
        <v>44</v>
      </c>
      <c r="O629" s="85"/>
      <c r="P629" s="193">
        <f>O629*H629</f>
        <v>0</v>
      </c>
      <c r="Q629" s="193">
        <v>0</v>
      </c>
      <c r="R629" s="193">
        <f>Q629*H629</f>
        <v>0</v>
      </c>
      <c r="S629" s="193">
        <v>0</v>
      </c>
      <c r="T629" s="194">
        <f>S629*H629</f>
        <v>0</v>
      </c>
      <c r="U629" s="32"/>
      <c r="V629" s="32"/>
      <c r="W629" s="32"/>
      <c r="X629" s="32"/>
      <c r="Y629" s="32"/>
      <c r="Z629" s="32"/>
      <c r="AA629" s="32"/>
      <c r="AB629" s="32"/>
      <c r="AC629" s="32"/>
      <c r="AD629" s="32"/>
      <c r="AE629" s="32"/>
      <c r="AR629" s="195" t="s">
        <v>125</v>
      </c>
      <c r="AT629" s="195" t="s">
        <v>120</v>
      </c>
      <c r="AU629" s="195" t="s">
        <v>79</v>
      </c>
      <c r="AY629" s="11" t="s">
        <v>126</v>
      </c>
      <c r="BE629" s="196">
        <f>IF(N629="základní",J629,0)</f>
        <v>0</v>
      </c>
      <c r="BF629" s="196">
        <f>IF(N629="snížená",J629,0)</f>
        <v>0</v>
      </c>
      <c r="BG629" s="196">
        <f>IF(N629="zákl. přenesená",J629,0)</f>
        <v>0</v>
      </c>
      <c r="BH629" s="196">
        <f>IF(N629="sníž. přenesená",J629,0)</f>
        <v>0</v>
      </c>
      <c r="BI629" s="196">
        <f>IF(N629="nulová",J629,0)</f>
        <v>0</v>
      </c>
      <c r="BJ629" s="11" t="s">
        <v>87</v>
      </c>
      <c r="BK629" s="196">
        <f>ROUND(I629*H629,2)</f>
        <v>0</v>
      </c>
      <c r="BL629" s="11" t="s">
        <v>125</v>
      </c>
      <c r="BM629" s="195" t="s">
        <v>856</v>
      </c>
    </row>
    <row r="630" s="2" customFormat="1">
      <c r="A630" s="32"/>
      <c r="B630" s="33"/>
      <c r="C630" s="34"/>
      <c r="D630" s="197" t="s">
        <v>128</v>
      </c>
      <c r="E630" s="34"/>
      <c r="F630" s="198" t="s">
        <v>857</v>
      </c>
      <c r="G630" s="34"/>
      <c r="H630" s="34"/>
      <c r="I630" s="199"/>
      <c r="J630" s="34"/>
      <c r="K630" s="34"/>
      <c r="L630" s="38"/>
      <c r="M630" s="200"/>
      <c r="N630" s="201"/>
      <c r="O630" s="85"/>
      <c r="P630" s="85"/>
      <c r="Q630" s="85"/>
      <c r="R630" s="85"/>
      <c r="S630" s="85"/>
      <c r="T630" s="86"/>
      <c r="U630" s="32"/>
      <c r="V630" s="32"/>
      <c r="W630" s="32"/>
      <c r="X630" s="32"/>
      <c r="Y630" s="32"/>
      <c r="Z630" s="32"/>
      <c r="AA630" s="32"/>
      <c r="AB630" s="32"/>
      <c r="AC630" s="32"/>
      <c r="AD630" s="32"/>
      <c r="AE630" s="32"/>
      <c r="AT630" s="11" t="s">
        <v>128</v>
      </c>
      <c r="AU630" s="11" t="s">
        <v>79</v>
      </c>
    </row>
    <row r="631" s="2" customFormat="1">
      <c r="A631" s="32"/>
      <c r="B631" s="33"/>
      <c r="C631" s="34"/>
      <c r="D631" s="197" t="s">
        <v>130</v>
      </c>
      <c r="E631" s="34"/>
      <c r="F631" s="202" t="s">
        <v>782</v>
      </c>
      <c r="G631" s="34"/>
      <c r="H631" s="34"/>
      <c r="I631" s="199"/>
      <c r="J631" s="34"/>
      <c r="K631" s="34"/>
      <c r="L631" s="38"/>
      <c r="M631" s="200"/>
      <c r="N631" s="201"/>
      <c r="O631" s="85"/>
      <c r="P631" s="85"/>
      <c r="Q631" s="85"/>
      <c r="R631" s="85"/>
      <c r="S631" s="85"/>
      <c r="T631" s="86"/>
      <c r="U631" s="32"/>
      <c r="V631" s="32"/>
      <c r="W631" s="32"/>
      <c r="X631" s="32"/>
      <c r="Y631" s="32"/>
      <c r="Z631" s="32"/>
      <c r="AA631" s="32"/>
      <c r="AB631" s="32"/>
      <c r="AC631" s="32"/>
      <c r="AD631" s="32"/>
      <c r="AE631" s="32"/>
      <c r="AT631" s="11" t="s">
        <v>130</v>
      </c>
      <c r="AU631" s="11" t="s">
        <v>79</v>
      </c>
    </row>
    <row r="632" s="2" customFormat="1">
      <c r="A632" s="32"/>
      <c r="B632" s="33"/>
      <c r="C632" s="184" t="s">
        <v>858</v>
      </c>
      <c r="D632" s="184" t="s">
        <v>120</v>
      </c>
      <c r="E632" s="185" t="s">
        <v>859</v>
      </c>
      <c r="F632" s="186" t="s">
        <v>860</v>
      </c>
      <c r="G632" s="187" t="s">
        <v>123</v>
      </c>
      <c r="H632" s="188">
        <v>5</v>
      </c>
      <c r="I632" s="189"/>
      <c r="J632" s="190">
        <f>ROUND(I632*H632,2)</f>
        <v>0</v>
      </c>
      <c r="K632" s="186" t="s">
        <v>124</v>
      </c>
      <c r="L632" s="38"/>
      <c r="M632" s="191" t="s">
        <v>1</v>
      </c>
      <c r="N632" s="192" t="s">
        <v>44</v>
      </c>
      <c r="O632" s="85"/>
      <c r="P632" s="193">
        <f>O632*H632</f>
        <v>0</v>
      </c>
      <c r="Q632" s="193">
        <v>0</v>
      </c>
      <c r="R632" s="193">
        <f>Q632*H632</f>
        <v>0</v>
      </c>
      <c r="S632" s="193">
        <v>0</v>
      </c>
      <c r="T632" s="194">
        <f>S632*H632</f>
        <v>0</v>
      </c>
      <c r="U632" s="32"/>
      <c r="V632" s="32"/>
      <c r="W632" s="32"/>
      <c r="X632" s="32"/>
      <c r="Y632" s="32"/>
      <c r="Z632" s="32"/>
      <c r="AA632" s="32"/>
      <c r="AB632" s="32"/>
      <c r="AC632" s="32"/>
      <c r="AD632" s="32"/>
      <c r="AE632" s="32"/>
      <c r="AR632" s="195" t="s">
        <v>125</v>
      </c>
      <c r="AT632" s="195" t="s">
        <v>120</v>
      </c>
      <c r="AU632" s="195" t="s">
        <v>79</v>
      </c>
      <c r="AY632" s="11" t="s">
        <v>126</v>
      </c>
      <c r="BE632" s="196">
        <f>IF(N632="základní",J632,0)</f>
        <v>0</v>
      </c>
      <c r="BF632" s="196">
        <f>IF(N632="snížená",J632,0)</f>
        <v>0</v>
      </c>
      <c r="BG632" s="196">
        <f>IF(N632="zákl. přenesená",J632,0)</f>
        <v>0</v>
      </c>
      <c r="BH632" s="196">
        <f>IF(N632="sníž. přenesená",J632,0)</f>
        <v>0</v>
      </c>
      <c r="BI632" s="196">
        <f>IF(N632="nulová",J632,0)</f>
        <v>0</v>
      </c>
      <c r="BJ632" s="11" t="s">
        <v>87</v>
      </c>
      <c r="BK632" s="196">
        <f>ROUND(I632*H632,2)</f>
        <v>0</v>
      </c>
      <c r="BL632" s="11" t="s">
        <v>125</v>
      </c>
      <c r="BM632" s="195" t="s">
        <v>861</v>
      </c>
    </row>
    <row r="633" s="2" customFormat="1">
      <c r="A633" s="32"/>
      <c r="B633" s="33"/>
      <c r="C633" s="34"/>
      <c r="D633" s="197" t="s">
        <v>128</v>
      </c>
      <c r="E633" s="34"/>
      <c r="F633" s="198" t="s">
        <v>862</v>
      </c>
      <c r="G633" s="34"/>
      <c r="H633" s="34"/>
      <c r="I633" s="199"/>
      <c r="J633" s="34"/>
      <c r="K633" s="34"/>
      <c r="L633" s="38"/>
      <c r="M633" s="200"/>
      <c r="N633" s="201"/>
      <c r="O633" s="85"/>
      <c r="P633" s="85"/>
      <c r="Q633" s="85"/>
      <c r="R633" s="85"/>
      <c r="S633" s="85"/>
      <c r="T633" s="86"/>
      <c r="U633" s="32"/>
      <c r="V633" s="32"/>
      <c r="W633" s="32"/>
      <c r="X633" s="32"/>
      <c r="Y633" s="32"/>
      <c r="Z633" s="32"/>
      <c r="AA633" s="32"/>
      <c r="AB633" s="32"/>
      <c r="AC633" s="32"/>
      <c r="AD633" s="32"/>
      <c r="AE633" s="32"/>
      <c r="AT633" s="11" t="s">
        <v>128</v>
      </c>
      <c r="AU633" s="11" t="s">
        <v>79</v>
      </c>
    </row>
    <row r="634" s="2" customFormat="1">
      <c r="A634" s="32"/>
      <c r="B634" s="33"/>
      <c r="C634" s="34"/>
      <c r="D634" s="197" t="s">
        <v>130</v>
      </c>
      <c r="E634" s="34"/>
      <c r="F634" s="202" t="s">
        <v>782</v>
      </c>
      <c r="G634" s="34"/>
      <c r="H634" s="34"/>
      <c r="I634" s="199"/>
      <c r="J634" s="34"/>
      <c r="K634" s="34"/>
      <c r="L634" s="38"/>
      <c r="M634" s="200"/>
      <c r="N634" s="201"/>
      <c r="O634" s="85"/>
      <c r="P634" s="85"/>
      <c r="Q634" s="85"/>
      <c r="R634" s="85"/>
      <c r="S634" s="85"/>
      <c r="T634" s="86"/>
      <c r="U634" s="32"/>
      <c r="V634" s="32"/>
      <c r="W634" s="32"/>
      <c r="X634" s="32"/>
      <c r="Y634" s="32"/>
      <c r="Z634" s="32"/>
      <c r="AA634" s="32"/>
      <c r="AB634" s="32"/>
      <c r="AC634" s="32"/>
      <c r="AD634" s="32"/>
      <c r="AE634" s="32"/>
      <c r="AT634" s="11" t="s">
        <v>130</v>
      </c>
      <c r="AU634" s="11" t="s">
        <v>79</v>
      </c>
    </row>
    <row r="635" s="2" customFormat="1" ht="33" customHeight="1">
      <c r="A635" s="32"/>
      <c r="B635" s="33"/>
      <c r="C635" s="184" t="s">
        <v>863</v>
      </c>
      <c r="D635" s="184" t="s">
        <v>120</v>
      </c>
      <c r="E635" s="185" t="s">
        <v>864</v>
      </c>
      <c r="F635" s="186" t="s">
        <v>865</v>
      </c>
      <c r="G635" s="187" t="s">
        <v>123</v>
      </c>
      <c r="H635" s="188">
        <v>5</v>
      </c>
      <c r="I635" s="189"/>
      <c r="J635" s="190">
        <f>ROUND(I635*H635,2)</f>
        <v>0</v>
      </c>
      <c r="K635" s="186" t="s">
        <v>124</v>
      </c>
      <c r="L635" s="38"/>
      <c r="M635" s="191" t="s">
        <v>1</v>
      </c>
      <c r="N635" s="192" t="s">
        <v>44</v>
      </c>
      <c r="O635" s="85"/>
      <c r="P635" s="193">
        <f>O635*H635</f>
        <v>0</v>
      </c>
      <c r="Q635" s="193">
        <v>0</v>
      </c>
      <c r="R635" s="193">
        <f>Q635*H635</f>
        <v>0</v>
      </c>
      <c r="S635" s="193">
        <v>0</v>
      </c>
      <c r="T635" s="194">
        <f>S635*H635</f>
        <v>0</v>
      </c>
      <c r="U635" s="32"/>
      <c r="V635" s="32"/>
      <c r="W635" s="32"/>
      <c r="X635" s="32"/>
      <c r="Y635" s="32"/>
      <c r="Z635" s="32"/>
      <c r="AA635" s="32"/>
      <c r="AB635" s="32"/>
      <c r="AC635" s="32"/>
      <c r="AD635" s="32"/>
      <c r="AE635" s="32"/>
      <c r="AR635" s="195" t="s">
        <v>125</v>
      </c>
      <c r="AT635" s="195" t="s">
        <v>120</v>
      </c>
      <c r="AU635" s="195" t="s">
        <v>79</v>
      </c>
      <c r="AY635" s="11" t="s">
        <v>126</v>
      </c>
      <c r="BE635" s="196">
        <f>IF(N635="základní",J635,0)</f>
        <v>0</v>
      </c>
      <c r="BF635" s="196">
        <f>IF(N635="snížená",J635,0)</f>
        <v>0</v>
      </c>
      <c r="BG635" s="196">
        <f>IF(N635="zákl. přenesená",J635,0)</f>
        <v>0</v>
      </c>
      <c r="BH635" s="196">
        <f>IF(N635="sníž. přenesená",J635,0)</f>
        <v>0</v>
      </c>
      <c r="BI635" s="196">
        <f>IF(N635="nulová",J635,0)</f>
        <v>0</v>
      </c>
      <c r="BJ635" s="11" t="s">
        <v>87</v>
      </c>
      <c r="BK635" s="196">
        <f>ROUND(I635*H635,2)</f>
        <v>0</v>
      </c>
      <c r="BL635" s="11" t="s">
        <v>125</v>
      </c>
      <c r="BM635" s="195" t="s">
        <v>866</v>
      </c>
    </row>
    <row r="636" s="2" customFormat="1">
      <c r="A636" s="32"/>
      <c r="B636" s="33"/>
      <c r="C636" s="34"/>
      <c r="D636" s="197" t="s">
        <v>128</v>
      </c>
      <c r="E636" s="34"/>
      <c r="F636" s="198" t="s">
        <v>867</v>
      </c>
      <c r="G636" s="34"/>
      <c r="H636" s="34"/>
      <c r="I636" s="199"/>
      <c r="J636" s="34"/>
      <c r="K636" s="34"/>
      <c r="L636" s="38"/>
      <c r="M636" s="200"/>
      <c r="N636" s="201"/>
      <c r="O636" s="85"/>
      <c r="P636" s="85"/>
      <c r="Q636" s="85"/>
      <c r="R636" s="85"/>
      <c r="S636" s="85"/>
      <c r="T636" s="86"/>
      <c r="U636" s="32"/>
      <c r="V636" s="32"/>
      <c r="W636" s="32"/>
      <c r="X636" s="32"/>
      <c r="Y636" s="32"/>
      <c r="Z636" s="32"/>
      <c r="AA636" s="32"/>
      <c r="AB636" s="32"/>
      <c r="AC636" s="32"/>
      <c r="AD636" s="32"/>
      <c r="AE636" s="32"/>
      <c r="AT636" s="11" t="s">
        <v>128</v>
      </c>
      <c r="AU636" s="11" t="s">
        <v>79</v>
      </c>
    </row>
    <row r="637" s="2" customFormat="1">
      <c r="A637" s="32"/>
      <c r="B637" s="33"/>
      <c r="C637" s="34"/>
      <c r="D637" s="197" t="s">
        <v>130</v>
      </c>
      <c r="E637" s="34"/>
      <c r="F637" s="202" t="s">
        <v>782</v>
      </c>
      <c r="G637" s="34"/>
      <c r="H637" s="34"/>
      <c r="I637" s="199"/>
      <c r="J637" s="34"/>
      <c r="K637" s="34"/>
      <c r="L637" s="38"/>
      <c r="M637" s="200"/>
      <c r="N637" s="201"/>
      <c r="O637" s="85"/>
      <c r="P637" s="85"/>
      <c r="Q637" s="85"/>
      <c r="R637" s="85"/>
      <c r="S637" s="85"/>
      <c r="T637" s="86"/>
      <c r="U637" s="32"/>
      <c r="V637" s="32"/>
      <c r="W637" s="32"/>
      <c r="X637" s="32"/>
      <c r="Y637" s="32"/>
      <c r="Z637" s="32"/>
      <c r="AA637" s="32"/>
      <c r="AB637" s="32"/>
      <c r="AC637" s="32"/>
      <c r="AD637" s="32"/>
      <c r="AE637" s="32"/>
      <c r="AT637" s="11" t="s">
        <v>130</v>
      </c>
      <c r="AU637" s="11" t="s">
        <v>79</v>
      </c>
    </row>
    <row r="638" s="2" customFormat="1" ht="33" customHeight="1">
      <c r="A638" s="32"/>
      <c r="B638" s="33"/>
      <c r="C638" s="184" t="s">
        <v>868</v>
      </c>
      <c r="D638" s="184" t="s">
        <v>120</v>
      </c>
      <c r="E638" s="185" t="s">
        <v>869</v>
      </c>
      <c r="F638" s="186" t="s">
        <v>870</v>
      </c>
      <c r="G638" s="187" t="s">
        <v>123</v>
      </c>
      <c r="H638" s="188">
        <v>5</v>
      </c>
      <c r="I638" s="189"/>
      <c r="J638" s="190">
        <f>ROUND(I638*H638,2)</f>
        <v>0</v>
      </c>
      <c r="K638" s="186" t="s">
        <v>124</v>
      </c>
      <c r="L638" s="38"/>
      <c r="M638" s="191" t="s">
        <v>1</v>
      </c>
      <c r="N638" s="192" t="s">
        <v>44</v>
      </c>
      <c r="O638" s="85"/>
      <c r="P638" s="193">
        <f>O638*H638</f>
        <v>0</v>
      </c>
      <c r="Q638" s="193">
        <v>0</v>
      </c>
      <c r="R638" s="193">
        <f>Q638*H638</f>
        <v>0</v>
      </c>
      <c r="S638" s="193">
        <v>0</v>
      </c>
      <c r="T638" s="194">
        <f>S638*H638</f>
        <v>0</v>
      </c>
      <c r="U638" s="32"/>
      <c r="V638" s="32"/>
      <c r="W638" s="32"/>
      <c r="X638" s="32"/>
      <c r="Y638" s="32"/>
      <c r="Z638" s="32"/>
      <c r="AA638" s="32"/>
      <c r="AB638" s="32"/>
      <c r="AC638" s="32"/>
      <c r="AD638" s="32"/>
      <c r="AE638" s="32"/>
      <c r="AR638" s="195" t="s">
        <v>125</v>
      </c>
      <c r="AT638" s="195" t="s">
        <v>120</v>
      </c>
      <c r="AU638" s="195" t="s">
        <v>79</v>
      </c>
      <c r="AY638" s="11" t="s">
        <v>126</v>
      </c>
      <c r="BE638" s="196">
        <f>IF(N638="základní",J638,0)</f>
        <v>0</v>
      </c>
      <c r="BF638" s="196">
        <f>IF(N638="snížená",J638,0)</f>
        <v>0</v>
      </c>
      <c r="BG638" s="196">
        <f>IF(N638="zákl. přenesená",J638,0)</f>
        <v>0</v>
      </c>
      <c r="BH638" s="196">
        <f>IF(N638="sníž. přenesená",J638,0)</f>
        <v>0</v>
      </c>
      <c r="BI638" s="196">
        <f>IF(N638="nulová",J638,0)</f>
        <v>0</v>
      </c>
      <c r="BJ638" s="11" t="s">
        <v>87</v>
      </c>
      <c r="BK638" s="196">
        <f>ROUND(I638*H638,2)</f>
        <v>0</v>
      </c>
      <c r="BL638" s="11" t="s">
        <v>125</v>
      </c>
      <c r="BM638" s="195" t="s">
        <v>871</v>
      </c>
    </row>
    <row r="639" s="2" customFormat="1">
      <c r="A639" s="32"/>
      <c r="B639" s="33"/>
      <c r="C639" s="34"/>
      <c r="D639" s="197" t="s">
        <v>128</v>
      </c>
      <c r="E639" s="34"/>
      <c r="F639" s="198" t="s">
        <v>872</v>
      </c>
      <c r="G639" s="34"/>
      <c r="H639" s="34"/>
      <c r="I639" s="199"/>
      <c r="J639" s="34"/>
      <c r="K639" s="34"/>
      <c r="L639" s="38"/>
      <c r="M639" s="200"/>
      <c r="N639" s="201"/>
      <c r="O639" s="85"/>
      <c r="P639" s="85"/>
      <c r="Q639" s="85"/>
      <c r="R639" s="85"/>
      <c r="S639" s="85"/>
      <c r="T639" s="86"/>
      <c r="U639" s="32"/>
      <c r="V639" s="32"/>
      <c r="W639" s="32"/>
      <c r="X639" s="32"/>
      <c r="Y639" s="32"/>
      <c r="Z639" s="32"/>
      <c r="AA639" s="32"/>
      <c r="AB639" s="32"/>
      <c r="AC639" s="32"/>
      <c r="AD639" s="32"/>
      <c r="AE639" s="32"/>
      <c r="AT639" s="11" t="s">
        <v>128</v>
      </c>
      <c r="AU639" s="11" t="s">
        <v>79</v>
      </c>
    </row>
    <row r="640" s="2" customFormat="1">
      <c r="A640" s="32"/>
      <c r="B640" s="33"/>
      <c r="C640" s="34"/>
      <c r="D640" s="197" t="s">
        <v>130</v>
      </c>
      <c r="E640" s="34"/>
      <c r="F640" s="202" t="s">
        <v>782</v>
      </c>
      <c r="G640" s="34"/>
      <c r="H640" s="34"/>
      <c r="I640" s="199"/>
      <c r="J640" s="34"/>
      <c r="K640" s="34"/>
      <c r="L640" s="38"/>
      <c r="M640" s="200"/>
      <c r="N640" s="201"/>
      <c r="O640" s="85"/>
      <c r="P640" s="85"/>
      <c r="Q640" s="85"/>
      <c r="R640" s="85"/>
      <c r="S640" s="85"/>
      <c r="T640" s="86"/>
      <c r="U640" s="32"/>
      <c r="V640" s="32"/>
      <c r="W640" s="32"/>
      <c r="X640" s="32"/>
      <c r="Y640" s="32"/>
      <c r="Z640" s="32"/>
      <c r="AA640" s="32"/>
      <c r="AB640" s="32"/>
      <c r="AC640" s="32"/>
      <c r="AD640" s="32"/>
      <c r="AE640" s="32"/>
      <c r="AT640" s="11" t="s">
        <v>130</v>
      </c>
      <c r="AU640" s="11" t="s">
        <v>79</v>
      </c>
    </row>
    <row r="641" s="2" customFormat="1" ht="33" customHeight="1">
      <c r="A641" s="32"/>
      <c r="B641" s="33"/>
      <c r="C641" s="184" t="s">
        <v>873</v>
      </c>
      <c r="D641" s="184" t="s">
        <v>120</v>
      </c>
      <c r="E641" s="185" t="s">
        <v>874</v>
      </c>
      <c r="F641" s="186" t="s">
        <v>875</v>
      </c>
      <c r="G641" s="187" t="s">
        <v>123</v>
      </c>
      <c r="H641" s="188">
        <v>5</v>
      </c>
      <c r="I641" s="189"/>
      <c r="J641" s="190">
        <f>ROUND(I641*H641,2)</f>
        <v>0</v>
      </c>
      <c r="K641" s="186" t="s">
        <v>124</v>
      </c>
      <c r="L641" s="38"/>
      <c r="M641" s="191" t="s">
        <v>1</v>
      </c>
      <c r="N641" s="192" t="s">
        <v>44</v>
      </c>
      <c r="O641" s="85"/>
      <c r="P641" s="193">
        <f>O641*H641</f>
        <v>0</v>
      </c>
      <c r="Q641" s="193">
        <v>0</v>
      </c>
      <c r="R641" s="193">
        <f>Q641*H641</f>
        <v>0</v>
      </c>
      <c r="S641" s="193">
        <v>0</v>
      </c>
      <c r="T641" s="194">
        <f>S641*H641</f>
        <v>0</v>
      </c>
      <c r="U641" s="32"/>
      <c r="V641" s="32"/>
      <c r="W641" s="32"/>
      <c r="X641" s="32"/>
      <c r="Y641" s="32"/>
      <c r="Z641" s="32"/>
      <c r="AA641" s="32"/>
      <c r="AB641" s="32"/>
      <c r="AC641" s="32"/>
      <c r="AD641" s="32"/>
      <c r="AE641" s="32"/>
      <c r="AR641" s="195" t="s">
        <v>125</v>
      </c>
      <c r="AT641" s="195" t="s">
        <v>120</v>
      </c>
      <c r="AU641" s="195" t="s">
        <v>79</v>
      </c>
      <c r="AY641" s="11" t="s">
        <v>126</v>
      </c>
      <c r="BE641" s="196">
        <f>IF(N641="základní",J641,0)</f>
        <v>0</v>
      </c>
      <c r="BF641" s="196">
        <f>IF(N641="snížená",J641,0)</f>
        <v>0</v>
      </c>
      <c r="BG641" s="196">
        <f>IF(N641="zákl. přenesená",J641,0)</f>
        <v>0</v>
      </c>
      <c r="BH641" s="196">
        <f>IF(N641="sníž. přenesená",J641,0)</f>
        <v>0</v>
      </c>
      <c r="BI641" s="196">
        <f>IF(N641="nulová",J641,0)</f>
        <v>0</v>
      </c>
      <c r="BJ641" s="11" t="s">
        <v>87</v>
      </c>
      <c r="BK641" s="196">
        <f>ROUND(I641*H641,2)</f>
        <v>0</v>
      </c>
      <c r="BL641" s="11" t="s">
        <v>125</v>
      </c>
      <c r="BM641" s="195" t="s">
        <v>876</v>
      </c>
    </row>
    <row r="642" s="2" customFormat="1">
      <c r="A642" s="32"/>
      <c r="B642" s="33"/>
      <c r="C642" s="34"/>
      <c r="D642" s="197" t="s">
        <v>128</v>
      </c>
      <c r="E642" s="34"/>
      <c r="F642" s="198" t="s">
        <v>877</v>
      </c>
      <c r="G642" s="34"/>
      <c r="H642" s="34"/>
      <c r="I642" s="199"/>
      <c r="J642" s="34"/>
      <c r="K642" s="34"/>
      <c r="L642" s="38"/>
      <c r="M642" s="200"/>
      <c r="N642" s="201"/>
      <c r="O642" s="85"/>
      <c r="P642" s="85"/>
      <c r="Q642" s="85"/>
      <c r="R642" s="85"/>
      <c r="S642" s="85"/>
      <c r="T642" s="86"/>
      <c r="U642" s="32"/>
      <c r="V642" s="32"/>
      <c r="W642" s="32"/>
      <c r="X642" s="32"/>
      <c r="Y642" s="32"/>
      <c r="Z642" s="32"/>
      <c r="AA642" s="32"/>
      <c r="AB642" s="32"/>
      <c r="AC642" s="32"/>
      <c r="AD642" s="32"/>
      <c r="AE642" s="32"/>
      <c r="AT642" s="11" t="s">
        <v>128</v>
      </c>
      <c r="AU642" s="11" t="s">
        <v>79</v>
      </c>
    </row>
    <row r="643" s="2" customFormat="1">
      <c r="A643" s="32"/>
      <c r="B643" s="33"/>
      <c r="C643" s="34"/>
      <c r="D643" s="197" t="s">
        <v>130</v>
      </c>
      <c r="E643" s="34"/>
      <c r="F643" s="202" t="s">
        <v>782</v>
      </c>
      <c r="G643" s="34"/>
      <c r="H643" s="34"/>
      <c r="I643" s="199"/>
      <c r="J643" s="34"/>
      <c r="K643" s="34"/>
      <c r="L643" s="38"/>
      <c r="M643" s="200"/>
      <c r="N643" s="201"/>
      <c r="O643" s="85"/>
      <c r="P643" s="85"/>
      <c r="Q643" s="85"/>
      <c r="R643" s="85"/>
      <c r="S643" s="85"/>
      <c r="T643" s="86"/>
      <c r="U643" s="32"/>
      <c r="V643" s="32"/>
      <c r="W643" s="32"/>
      <c r="X643" s="32"/>
      <c r="Y643" s="32"/>
      <c r="Z643" s="32"/>
      <c r="AA643" s="32"/>
      <c r="AB643" s="32"/>
      <c r="AC643" s="32"/>
      <c r="AD643" s="32"/>
      <c r="AE643" s="32"/>
      <c r="AT643" s="11" t="s">
        <v>130</v>
      </c>
      <c r="AU643" s="11" t="s">
        <v>79</v>
      </c>
    </row>
    <row r="644" s="2" customFormat="1" ht="33" customHeight="1">
      <c r="A644" s="32"/>
      <c r="B644" s="33"/>
      <c r="C644" s="184" t="s">
        <v>878</v>
      </c>
      <c r="D644" s="184" t="s">
        <v>120</v>
      </c>
      <c r="E644" s="185" t="s">
        <v>879</v>
      </c>
      <c r="F644" s="186" t="s">
        <v>880</v>
      </c>
      <c r="G644" s="187" t="s">
        <v>123</v>
      </c>
      <c r="H644" s="188">
        <v>5</v>
      </c>
      <c r="I644" s="189"/>
      <c r="J644" s="190">
        <f>ROUND(I644*H644,2)</f>
        <v>0</v>
      </c>
      <c r="K644" s="186" t="s">
        <v>124</v>
      </c>
      <c r="L644" s="38"/>
      <c r="M644" s="191" t="s">
        <v>1</v>
      </c>
      <c r="N644" s="192" t="s">
        <v>44</v>
      </c>
      <c r="O644" s="85"/>
      <c r="P644" s="193">
        <f>O644*H644</f>
        <v>0</v>
      </c>
      <c r="Q644" s="193">
        <v>0</v>
      </c>
      <c r="R644" s="193">
        <f>Q644*H644</f>
        <v>0</v>
      </c>
      <c r="S644" s="193">
        <v>0</v>
      </c>
      <c r="T644" s="194">
        <f>S644*H644</f>
        <v>0</v>
      </c>
      <c r="U644" s="32"/>
      <c r="V644" s="32"/>
      <c r="W644" s="32"/>
      <c r="X644" s="32"/>
      <c r="Y644" s="32"/>
      <c r="Z644" s="32"/>
      <c r="AA644" s="32"/>
      <c r="AB644" s="32"/>
      <c r="AC644" s="32"/>
      <c r="AD644" s="32"/>
      <c r="AE644" s="32"/>
      <c r="AR644" s="195" t="s">
        <v>125</v>
      </c>
      <c r="AT644" s="195" t="s">
        <v>120</v>
      </c>
      <c r="AU644" s="195" t="s">
        <v>79</v>
      </c>
      <c r="AY644" s="11" t="s">
        <v>126</v>
      </c>
      <c r="BE644" s="196">
        <f>IF(N644="základní",J644,0)</f>
        <v>0</v>
      </c>
      <c r="BF644" s="196">
        <f>IF(N644="snížená",J644,0)</f>
        <v>0</v>
      </c>
      <c r="BG644" s="196">
        <f>IF(N644="zákl. přenesená",J644,0)</f>
        <v>0</v>
      </c>
      <c r="BH644" s="196">
        <f>IF(N644="sníž. přenesená",J644,0)</f>
        <v>0</v>
      </c>
      <c r="BI644" s="196">
        <f>IF(N644="nulová",J644,0)</f>
        <v>0</v>
      </c>
      <c r="BJ644" s="11" t="s">
        <v>87</v>
      </c>
      <c r="BK644" s="196">
        <f>ROUND(I644*H644,2)</f>
        <v>0</v>
      </c>
      <c r="BL644" s="11" t="s">
        <v>125</v>
      </c>
      <c r="BM644" s="195" t="s">
        <v>881</v>
      </c>
    </row>
    <row r="645" s="2" customFormat="1">
      <c r="A645" s="32"/>
      <c r="B645" s="33"/>
      <c r="C645" s="34"/>
      <c r="D645" s="197" t="s">
        <v>128</v>
      </c>
      <c r="E645" s="34"/>
      <c r="F645" s="198" t="s">
        <v>882</v>
      </c>
      <c r="G645" s="34"/>
      <c r="H645" s="34"/>
      <c r="I645" s="199"/>
      <c r="J645" s="34"/>
      <c r="K645" s="34"/>
      <c r="L645" s="38"/>
      <c r="M645" s="200"/>
      <c r="N645" s="201"/>
      <c r="O645" s="85"/>
      <c r="P645" s="85"/>
      <c r="Q645" s="85"/>
      <c r="R645" s="85"/>
      <c r="S645" s="85"/>
      <c r="T645" s="86"/>
      <c r="U645" s="32"/>
      <c r="V645" s="32"/>
      <c r="W645" s="32"/>
      <c r="X645" s="32"/>
      <c r="Y645" s="32"/>
      <c r="Z645" s="32"/>
      <c r="AA645" s="32"/>
      <c r="AB645" s="32"/>
      <c r="AC645" s="32"/>
      <c r="AD645" s="32"/>
      <c r="AE645" s="32"/>
      <c r="AT645" s="11" t="s">
        <v>128</v>
      </c>
      <c r="AU645" s="11" t="s">
        <v>79</v>
      </c>
    </row>
    <row r="646" s="2" customFormat="1">
      <c r="A646" s="32"/>
      <c r="B646" s="33"/>
      <c r="C646" s="34"/>
      <c r="D646" s="197" t="s">
        <v>130</v>
      </c>
      <c r="E646" s="34"/>
      <c r="F646" s="202" t="s">
        <v>782</v>
      </c>
      <c r="G646" s="34"/>
      <c r="H646" s="34"/>
      <c r="I646" s="199"/>
      <c r="J646" s="34"/>
      <c r="K646" s="34"/>
      <c r="L646" s="38"/>
      <c r="M646" s="200"/>
      <c r="N646" s="201"/>
      <c r="O646" s="85"/>
      <c r="P646" s="85"/>
      <c r="Q646" s="85"/>
      <c r="R646" s="85"/>
      <c r="S646" s="85"/>
      <c r="T646" s="86"/>
      <c r="U646" s="32"/>
      <c r="V646" s="32"/>
      <c r="W646" s="32"/>
      <c r="X646" s="32"/>
      <c r="Y646" s="32"/>
      <c r="Z646" s="32"/>
      <c r="AA646" s="32"/>
      <c r="AB646" s="32"/>
      <c r="AC646" s="32"/>
      <c r="AD646" s="32"/>
      <c r="AE646" s="32"/>
      <c r="AT646" s="11" t="s">
        <v>130</v>
      </c>
      <c r="AU646" s="11" t="s">
        <v>79</v>
      </c>
    </row>
    <row r="647" s="2" customFormat="1">
      <c r="A647" s="32"/>
      <c r="B647" s="33"/>
      <c r="C647" s="184" t="s">
        <v>883</v>
      </c>
      <c r="D647" s="184" t="s">
        <v>120</v>
      </c>
      <c r="E647" s="185" t="s">
        <v>884</v>
      </c>
      <c r="F647" s="186" t="s">
        <v>885</v>
      </c>
      <c r="G647" s="187" t="s">
        <v>123</v>
      </c>
      <c r="H647" s="188">
        <v>1</v>
      </c>
      <c r="I647" s="189"/>
      <c r="J647" s="190">
        <f>ROUND(I647*H647,2)</f>
        <v>0</v>
      </c>
      <c r="K647" s="186" t="s">
        <v>124</v>
      </c>
      <c r="L647" s="38"/>
      <c r="M647" s="191" t="s">
        <v>1</v>
      </c>
      <c r="N647" s="192" t="s">
        <v>44</v>
      </c>
      <c r="O647" s="85"/>
      <c r="P647" s="193">
        <f>O647*H647</f>
        <v>0</v>
      </c>
      <c r="Q647" s="193">
        <v>0</v>
      </c>
      <c r="R647" s="193">
        <f>Q647*H647</f>
        <v>0</v>
      </c>
      <c r="S647" s="193">
        <v>0</v>
      </c>
      <c r="T647" s="194">
        <f>S647*H647</f>
        <v>0</v>
      </c>
      <c r="U647" s="32"/>
      <c r="V647" s="32"/>
      <c r="W647" s="32"/>
      <c r="X647" s="32"/>
      <c r="Y647" s="32"/>
      <c r="Z647" s="32"/>
      <c r="AA647" s="32"/>
      <c r="AB647" s="32"/>
      <c r="AC647" s="32"/>
      <c r="AD647" s="32"/>
      <c r="AE647" s="32"/>
      <c r="AR647" s="195" t="s">
        <v>125</v>
      </c>
      <c r="AT647" s="195" t="s">
        <v>120</v>
      </c>
      <c r="AU647" s="195" t="s">
        <v>79</v>
      </c>
      <c r="AY647" s="11" t="s">
        <v>126</v>
      </c>
      <c r="BE647" s="196">
        <f>IF(N647="základní",J647,0)</f>
        <v>0</v>
      </c>
      <c r="BF647" s="196">
        <f>IF(N647="snížená",J647,0)</f>
        <v>0</v>
      </c>
      <c r="BG647" s="196">
        <f>IF(N647="zákl. přenesená",J647,0)</f>
        <v>0</v>
      </c>
      <c r="BH647" s="196">
        <f>IF(N647="sníž. přenesená",J647,0)</f>
        <v>0</v>
      </c>
      <c r="BI647" s="196">
        <f>IF(N647="nulová",J647,0)</f>
        <v>0</v>
      </c>
      <c r="BJ647" s="11" t="s">
        <v>87</v>
      </c>
      <c r="BK647" s="196">
        <f>ROUND(I647*H647,2)</f>
        <v>0</v>
      </c>
      <c r="BL647" s="11" t="s">
        <v>125</v>
      </c>
      <c r="BM647" s="195" t="s">
        <v>886</v>
      </c>
    </row>
    <row r="648" s="2" customFormat="1">
      <c r="A648" s="32"/>
      <c r="B648" s="33"/>
      <c r="C648" s="34"/>
      <c r="D648" s="197" t="s">
        <v>128</v>
      </c>
      <c r="E648" s="34"/>
      <c r="F648" s="198" t="s">
        <v>887</v>
      </c>
      <c r="G648" s="34"/>
      <c r="H648" s="34"/>
      <c r="I648" s="199"/>
      <c r="J648" s="34"/>
      <c r="K648" s="34"/>
      <c r="L648" s="38"/>
      <c r="M648" s="200"/>
      <c r="N648" s="201"/>
      <c r="O648" s="85"/>
      <c r="P648" s="85"/>
      <c r="Q648" s="85"/>
      <c r="R648" s="85"/>
      <c r="S648" s="85"/>
      <c r="T648" s="86"/>
      <c r="U648" s="32"/>
      <c r="V648" s="32"/>
      <c r="W648" s="32"/>
      <c r="X648" s="32"/>
      <c r="Y648" s="32"/>
      <c r="Z648" s="32"/>
      <c r="AA648" s="32"/>
      <c r="AB648" s="32"/>
      <c r="AC648" s="32"/>
      <c r="AD648" s="32"/>
      <c r="AE648" s="32"/>
      <c r="AT648" s="11" t="s">
        <v>128</v>
      </c>
      <c r="AU648" s="11" t="s">
        <v>79</v>
      </c>
    </row>
    <row r="649" s="2" customFormat="1">
      <c r="A649" s="32"/>
      <c r="B649" s="33"/>
      <c r="C649" s="34"/>
      <c r="D649" s="197" t="s">
        <v>130</v>
      </c>
      <c r="E649" s="34"/>
      <c r="F649" s="202" t="s">
        <v>888</v>
      </c>
      <c r="G649" s="34"/>
      <c r="H649" s="34"/>
      <c r="I649" s="199"/>
      <c r="J649" s="34"/>
      <c r="K649" s="34"/>
      <c r="L649" s="38"/>
      <c r="M649" s="200"/>
      <c r="N649" s="201"/>
      <c r="O649" s="85"/>
      <c r="P649" s="85"/>
      <c r="Q649" s="85"/>
      <c r="R649" s="85"/>
      <c r="S649" s="85"/>
      <c r="T649" s="86"/>
      <c r="U649" s="32"/>
      <c r="V649" s="32"/>
      <c r="W649" s="32"/>
      <c r="X649" s="32"/>
      <c r="Y649" s="32"/>
      <c r="Z649" s="32"/>
      <c r="AA649" s="32"/>
      <c r="AB649" s="32"/>
      <c r="AC649" s="32"/>
      <c r="AD649" s="32"/>
      <c r="AE649" s="32"/>
      <c r="AT649" s="11" t="s">
        <v>130</v>
      </c>
      <c r="AU649" s="11" t="s">
        <v>79</v>
      </c>
    </row>
    <row r="650" s="2" customFormat="1">
      <c r="A650" s="32"/>
      <c r="B650" s="33"/>
      <c r="C650" s="184" t="s">
        <v>889</v>
      </c>
      <c r="D650" s="184" t="s">
        <v>120</v>
      </c>
      <c r="E650" s="185" t="s">
        <v>890</v>
      </c>
      <c r="F650" s="186" t="s">
        <v>891</v>
      </c>
      <c r="G650" s="187" t="s">
        <v>123</v>
      </c>
      <c r="H650" s="188">
        <v>1</v>
      </c>
      <c r="I650" s="189"/>
      <c r="J650" s="190">
        <f>ROUND(I650*H650,2)</f>
        <v>0</v>
      </c>
      <c r="K650" s="186" t="s">
        <v>124</v>
      </c>
      <c r="L650" s="38"/>
      <c r="M650" s="191" t="s">
        <v>1</v>
      </c>
      <c r="N650" s="192" t="s">
        <v>44</v>
      </c>
      <c r="O650" s="85"/>
      <c r="P650" s="193">
        <f>O650*H650</f>
        <v>0</v>
      </c>
      <c r="Q650" s="193">
        <v>0</v>
      </c>
      <c r="R650" s="193">
        <f>Q650*H650</f>
        <v>0</v>
      </c>
      <c r="S650" s="193">
        <v>0</v>
      </c>
      <c r="T650" s="194">
        <f>S650*H650</f>
        <v>0</v>
      </c>
      <c r="U650" s="32"/>
      <c r="V650" s="32"/>
      <c r="W650" s="32"/>
      <c r="X650" s="32"/>
      <c r="Y650" s="32"/>
      <c r="Z650" s="32"/>
      <c r="AA650" s="32"/>
      <c r="AB650" s="32"/>
      <c r="AC650" s="32"/>
      <c r="AD650" s="32"/>
      <c r="AE650" s="32"/>
      <c r="AR650" s="195" t="s">
        <v>125</v>
      </c>
      <c r="AT650" s="195" t="s">
        <v>120</v>
      </c>
      <c r="AU650" s="195" t="s">
        <v>79</v>
      </c>
      <c r="AY650" s="11" t="s">
        <v>126</v>
      </c>
      <c r="BE650" s="196">
        <f>IF(N650="základní",J650,0)</f>
        <v>0</v>
      </c>
      <c r="BF650" s="196">
        <f>IF(N650="snížená",J650,0)</f>
        <v>0</v>
      </c>
      <c r="BG650" s="196">
        <f>IF(N650="zákl. přenesená",J650,0)</f>
        <v>0</v>
      </c>
      <c r="BH650" s="196">
        <f>IF(N650="sníž. přenesená",J650,0)</f>
        <v>0</v>
      </c>
      <c r="BI650" s="196">
        <f>IF(N650="nulová",J650,0)</f>
        <v>0</v>
      </c>
      <c r="BJ650" s="11" t="s">
        <v>87</v>
      </c>
      <c r="BK650" s="196">
        <f>ROUND(I650*H650,2)</f>
        <v>0</v>
      </c>
      <c r="BL650" s="11" t="s">
        <v>125</v>
      </c>
      <c r="BM650" s="195" t="s">
        <v>892</v>
      </c>
    </row>
    <row r="651" s="2" customFormat="1">
      <c r="A651" s="32"/>
      <c r="B651" s="33"/>
      <c r="C651" s="34"/>
      <c r="D651" s="197" t="s">
        <v>128</v>
      </c>
      <c r="E651" s="34"/>
      <c r="F651" s="198" t="s">
        <v>893</v>
      </c>
      <c r="G651" s="34"/>
      <c r="H651" s="34"/>
      <c r="I651" s="199"/>
      <c r="J651" s="34"/>
      <c r="K651" s="34"/>
      <c r="L651" s="38"/>
      <c r="M651" s="200"/>
      <c r="N651" s="201"/>
      <c r="O651" s="85"/>
      <c r="P651" s="85"/>
      <c r="Q651" s="85"/>
      <c r="R651" s="85"/>
      <c r="S651" s="85"/>
      <c r="T651" s="86"/>
      <c r="U651" s="32"/>
      <c r="V651" s="32"/>
      <c r="W651" s="32"/>
      <c r="X651" s="32"/>
      <c r="Y651" s="32"/>
      <c r="Z651" s="32"/>
      <c r="AA651" s="32"/>
      <c r="AB651" s="32"/>
      <c r="AC651" s="32"/>
      <c r="AD651" s="32"/>
      <c r="AE651" s="32"/>
      <c r="AT651" s="11" t="s">
        <v>128</v>
      </c>
      <c r="AU651" s="11" t="s">
        <v>79</v>
      </c>
    </row>
    <row r="652" s="2" customFormat="1">
      <c r="A652" s="32"/>
      <c r="B652" s="33"/>
      <c r="C652" s="34"/>
      <c r="D652" s="197" t="s">
        <v>130</v>
      </c>
      <c r="E652" s="34"/>
      <c r="F652" s="202" t="s">
        <v>888</v>
      </c>
      <c r="G652" s="34"/>
      <c r="H652" s="34"/>
      <c r="I652" s="199"/>
      <c r="J652" s="34"/>
      <c r="K652" s="34"/>
      <c r="L652" s="38"/>
      <c r="M652" s="200"/>
      <c r="N652" s="201"/>
      <c r="O652" s="85"/>
      <c r="P652" s="85"/>
      <c r="Q652" s="85"/>
      <c r="R652" s="85"/>
      <c r="S652" s="85"/>
      <c r="T652" s="86"/>
      <c r="U652" s="32"/>
      <c r="V652" s="32"/>
      <c r="W652" s="32"/>
      <c r="X652" s="32"/>
      <c r="Y652" s="32"/>
      <c r="Z652" s="32"/>
      <c r="AA652" s="32"/>
      <c r="AB652" s="32"/>
      <c r="AC652" s="32"/>
      <c r="AD652" s="32"/>
      <c r="AE652" s="32"/>
      <c r="AT652" s="11" t="s">
        <v>130</v>
      </c>
      <c r="AU652" s="11" t="s">
        <v>79</v>
      </c>
    </row>
    <row r="653" s="2" customFormat="1">
      <c r="A653" s="32"/>
      <c r="B653" s="33"/>
      <c r="C653" s="184" t="s">
        <v>894</v>
      </c>
      <c r="D653" s="184" t="s">
        <v>120</v>
      </c>
      <c r="E653" s="185" t="s">
        <v>895</v>
      </c>
      <c r="F653" s="186" t="s">
        <v>896</v>
      </c>
      <c r="G653" s="187" t="s">
        <v>123</v>
      </c>
      <c r="H653" s="188">
        <v>1</v>
      </c>
      <c r="I653" s="189"/>
      <c r="J653" s="190">
        <f>ROUND(I653*H653,2)</f>
        <v>0</v>
      </c>
      <c r="K653" s="186" t="s">
        <v>124</v>
      </c>
      <c r="L653" s="38"/>
      <c r="M653" s="191" t="s">
        <v>1</v>
      </c>
      <c r="N653" s="192" t="s">
        <v>44</v>
      </c>
      <c r="O653" s="85"/>
      <c r="P653" s="193">
        <f>O653*H653</f>
        <v>0</v>
      </c>
      <c r="Q653" s="193">
        <v>0</v>
      </c>
      <c r="R653" s="193">
        <f>Q653*H653</f>
        <v>0</v>
      </c>
      <c r="S653" s="193">
        <v>0</v>
      </c>
      <c r="T653" s="194">
        <f>S653*H653</f>
        <v>0</v>
      </c>
      <c r="U653" s="32"/>
      <c r="V653" s="32"/>
      <c r="W653" s="32"/>
      <c r="X653" s="32"/>
      <c r="Y653" s="32"/>
      <c r="Z653" s="32"/>
      <c r="AA653" s="32"/>
      <c r="AB653" s="32"/>
      <c r="AC653" s="32"/>
      <c r="AD653" s="32"/>
      <c r="AE653" s="32"/>
      <c r="AR653" s="195" t="s">
        <v>125</v>
      </c>
      <c r="AT653" s="195" t="s">
        <v>120</v>
      </c>
      <c r="AU653" s="195" t="s">
        <v>79</v>
      </c>
      <c r="AY653" s="11" t="s">
        <v>126</v>
      </c>
      <c r="BE653" s="196">
        <f>IF(N653="základní",J653,0)</f>
        <v>0</v>
      </c>
      <c r="BF653" s="196">
        <f>IF(N653="snížená",J653,0)</f>
        <v>0</v>
      </c>
      <c r="BG653" s="196">
        <f>IF(N653="zákl. přenesená",J653,0)</f>
        <v>0</v>
      </c>
      <c r="BH653" s="196">
        <f>IF(N653="sníž. přenesená",J653,0)</f>
        <v>0</v>
      </c>
      <c r="BI653" s="196">
        <f>IF(N653="nulová",J653,0)</f>
        <v>0</v>
      </c>
      <c r="BJ653" s="11" t="s">
        <v>87</v>
      </c>
      <c r="BK653" s="196">
        <f>ROUND(I653*H653,2)</f>
        <v>0</v>
      </c>
      <c r="BL653" s="11" t="s">
        <v>125</v>
      </c>
      <c r="BM653" s="195" t="s">
        <v>897</v>
      </c>
    </row>
    <row r="654" s="2" customFormat="1">
      <c r="A654" s="32"/>
      <c r="B654" s="33"/>
      <c r="C654" s="34"/>
      <c r="D654" s="197" t="s">
        <v>128</v>
      </c>
      <c r="E654" s="34"/>
      <c r="F654" s="198" t="s">
        <v>898</v>
      </c>
      <c r="G654" s="34"/>
      <c r="H654" s="34"/>
      <c r="I654" s="199"/>
      <c r="J654" s="34"/>
      <c r="K654" s="34"/>
      <c r="L654" s="38"/>
      <c r="M654" s="200"/>
      <c r="N654" s="201"/>
      <c r="O654" s="85"/>
      <c r="P654" s="85"/>
      <c r="Q654" s="85"/>
      <c r="R654" s="85"/>
      <c r="S654" s="85"/>
      <c r="T654" s="86"/>
      <c r="U654" s="32"/>
      <c r="V654" s="32"/>
      <c r="W654" s="32"/>
      <c r="X654" s="32"/>
      <c r="Y654" s="32"/>
      <c r="Z654" s="32"/>
      <c r="AA654" s="32"/>
      <c r="AB654" s="32"/>
      <c r="AC654" s="32"/>
      <c r="AD654" s="32"/>
      <c r="AE654" s="32"/>
      <c r="AT654" s="11" t="s">
        <v>128</v>
      </c>
      <c r="AU654" s="11" t="s">
        <v>79</v>
      </c>
    </row>
    <row r="655" s="2" customFormat="1">
      <c r="A655" s="32"/>
      <c r="B655" s="33"/>
      <c r="C655" s="34"/>
      <c r="D655" s="197" t="s">
        <v>130</v>
      </c>
      <c r="E655" s="34"/>
      <c r="F655" s="202" t="s">
        <v>888</v>
      </c>
      <c r="G655" s="34"/>
      <c r="H655" s="34"/>
      <c r="I655" s="199"/>
      <c r="J655" s="34"/>
      <c r="K655" s="34"/>
      <c r="L655" s="38"/>
      <c r="M655" s="200"/>
      <c r="N655" s="201"/>
      <c r="O655" s="85"/>
      <c r="P655" s="85"/>
      <c r="Q655" s="85"/>
      <c r="R655" s="85"/>
      <c r="S655" s="85"/>
      <c r="T655" s="86"/>
      <c r="U655" s="32"/>
      <c r="V655" s="32"/>
      <c r="W655" s="32"/>
      <c r="X655" s="32"/>
      <c r="Y655" s="32"/>
      <c r="Z655" s="32"/>
      <c r="AA655" s="32"/>
      <c r="AB655" s="32"/>
      <c r="AC655" s="32"/>
      <c r="AD655" s="32"/>
      <c r="AE655" s="32"/>
      <c r="AT655" s="11" t="s">
        <v>130</v>
      </c>
      <c r="AU655" s="11" t="s">
        <v>79</v>
      </c>
    </row>
    <row r="656" s="2" customFormat="1" ht="21.75" customHeight="1">
      <c r="A656" s="32"/>
      <c r="B656" s="33"/>
      <c r="C656" s="184" t="s">
        <v>899</v>
      </c>
      <c r="D656" s="184" t="s">
        <v>120</v>
      </c>
      <c r="E656" s="185" t="s">
        <v>900</v>
      </c>
      <c r="F656" s="186" t="s">
        <v>901</v>
      </c>
      <c r="G656" s="187" t="s">
        <v>123</v>
      </c>
      <c r="H656" s="188">
        <v>1</v>
      </c>
      <c r="I656" s="189"/>
      <c r="J656" s="190">
        <f>ROUND(I656*H656,2)</f>
        <v>0</v>
      </c>
      <c r="K656" s="186" t="s">
        <v>124</v>
      </c>
      <c r="L656" s="38"/>
      <c r="M656" s="191" t="s">
        <v>1</v>
      </c>
      <c r="N656" s="192" t="s">
        <v>44</v>
      </c>
      <c r="O656" s="85"/>
      <c r="P656" s="193">
        <f>O656*H656</f>
        <v>0</v>
      </c>
      <c r="Q656" s="193">
        <v>0</v>
      </c>
      <c r="R656" s="193">
        <f>Q656*H656</f>
        <v>0</v>
      </c>
      <c r="S656" s="193">
        <v>0</v>
      </c>
      <c r="T656" s="194">
        <f>S656*H656</f>
        <v>0</v>
      </c>
      <c r="U656" s="32"/>
      <c r="V656" s="32"/>
      <c r="W656" s="32"/>
      <c r="X656" s="32"/>
      <c r="Y656" s="32"/>
      <c r="Z656" s="32"/>
      <c r="AA656" s="32"/>
      <c r="AB656" s="32"/>
      <c r="AC656" s="32"/>
      <c r="AD656" s="32"/>
      <c r="AE656" s="32"/>
      <c r="AR656" s="195" t="s">
        <v>125</v>
      </c>
      <c r="AT656" s="195" t="s">
        <v>120</v>
      </c>
      <c r="AU656" s="195" t="s">
        <v>79</v>
      </c>
      <c r="AY656" s="11" t="s">
        <v>126</v>
      </c>
      <c r="BE656" s="196">
        <f>IF(N656="základní",J656,0)</f>
        <v>0</v>
      </c>
      <c r="BF656" s="196">
        <f>IF(N656="snížená",J656,0)</f>
        <v>0</v>
      </c>
      <c r="BG656" s="196">
        <f>IF(N656="zákl. přenesená",J656,0)</f>
        <v>0</v>
      </c>
      <c r="BH656" s="196">
        <f>IF(N656="sníž. přenesená",J656,0)</f>
        <v>0</v>
      </c>
      <c r="BI656" s="196">
        <f>IF(N656="nulová",J656,0)</f>
        <v>0</v>
      </c>
      <c r="BJ656" s="11" t="s">
        <v>87</v>
      </c>
      <c r="BK656" s="196">
        <f>ROUND(I656*H656,2)</f>
        <v>0</v>
      </c>
      <c r="BL656" s="11" t="s">
        <v>125</v>
      </c>
      <c r="BM656" s="195" t="s">
        <v>902</v>
      </c>
    </row>
    <row r="657" s="2" customFormat="1">
      <c r="A657" s="32"/>
      <c r="B657" s="33"/>
      <c r="C657" s="34"/>
      <c r="D657" s="197" t="s">
        <v>128</v>
      </c>
      <c r="E657" s="34"/>
      <c r="F657" s="198" t="s">
        <v>903</v>
      </c>
      <c r="G657" s="34"/>
      <c r="H657" s="34"/>
      <c r="I657" s="199"/>
      <c r="J657" s="34"/>
      <c r="K657" s="34"/>
      <c r="L657" s="38"/>
      <c r="M657" s="200"/>
      <c r="N657" s="201"/>
      <c r="O657" s="85"/>
      <c r="P657" s="85"/>
      <c r="Q657" s="85"/>
      <c r="R657" s="85"/>
      <c r="S657" s="85"/>
      <c r="T657" s="86"/>
      <c r="U657" s="32"/>
      <c r="V657" s="32"/>
      <c r="W657" s="32"/>
      <c r="X657" s="32"/>
      <c r="Y657" s="32"/>
      <c r="Z657" s="32"/>
      <c r="AA657" s="32"/>
      <c r="AB657" s="32"/>
      <c r="AC657" s="32"/>
      <c r="AD657" s="32"/>
      <c r="AE657" s="32"/>
      <c r="AT657" s="11" t="s">
        <v>128</v>
      </c>
      <c r="AU657" s="11" t="s">
        <v>79</v>
      </c>
    </row>
    <row r="658" s="2" customFormat="1">
      <c r="A658" s="32"/>
      <c r="B658" s="33"/>
      <c r="C658" s="34"/>
      <c r="D658" s="197" t="s">
        <v>130</v>
      </c>
      <c r="E658" s="34"/>
      <c r="F658" s="202" t="s">
        <v>904</v>
      </c>
      <c r="G658" s="34"/>
      <c r="H658" s="34"/>
      <c r="I658" s="199"/>
      <c r="J658" s="34"/>
      <c r="K658" s="34"/>
      <c r="L658" s="38"/>
      <c r="M658" s="200"/>
      <c r="N658" s="201"/>
      <c r="O658" s="85"/>
      <c r="P658" s="85"/>
      <c r="Q658" s="85"/>
      <c r="R658" s="85"/>
      <c r="S658" s="85"/>
      <c r="T658" s="86"/>
      <c r="U658" s="32"/>
      <c r="V658" s="32"/>
      <c r="W658" s="32"/>
      <c r="X658" s="32"/>
      <c r="Y658" s="32"/>
      <c r="Z658" s="32"/>
      <c r="AA658" s="32"/>
      <c r="AB658" s="32"/>
      <c r="AC658" s="32"/>
      <c r="AD658" s="32"/>
      <c r="AE658" s="32"/>
      <c r="AT658" s="11" t="s">
        <v>130</v>
      </c>
      <c r="AU658" s="11" t="s">
        <v>79</v>
      </c>
    </row>
    <row r="659" s="2" customFormat="1" ht="16.5" customHeight="1">
      <c r="A659" s="32"/>
      <c r="B659" s="33"/>
      <c r="C659" s="184" t="s">
        <v>905</v>
      </c>
      <c r="D659" s="184" t="s">
        <v>120</v>
      </c>
      <c r="E659" s="185" t="s">
        <v>906</v>
      </c>
      <c r="F659" s="186" t="s">
        <v>907</v>
      </c>
      <c r="G659" s="187" t="s">
        <v>732</v>
      </c>
      <c r="H659" s="188">
        <v>100</v>
      </c>
      <c r="I659" s="189"/>
      <c r="J659" s="190">
        <f>ROUND(I659*H659,2)</f>
        <v>0</v>
      </c>
      <c r="K659" s="186" t="s">
        <v>124</v>
      </c>
      <c r="L659" s="38"/>
      <c r="M659" s="191" t="s">
        <v>1</v>
      </c>
      <c r="N659" s="192" t="s">
        <v>44</v>
      </c>
      <c r="O659" s="85"/>
      <c r="P659" s="193">
        <f>O659*H659</f>
        <v>0</v>
      </c>
      <c r="Q659" s="193">
        <v>0</v>
      </c>
      <c r="R659" s="193">
        <f>Q659*H659</f>
        <v>0</v>
      </c>
      <c r="S659" s="193">
        <v>0</v>
      </c>
      <c r="T659" s="194">
        <f>S659*H659</f>
        <v>0</v>
      </c>
      <c r="U659" s="32"/>
      <c r="V659" s="32"/>
      <c r="W659" s="32"/>
      <c r="X659" s="32"/>
      <c r="Y659" s="32"/>
      <c r="Z659" s="32"/>
      <c r="AA659" s="32"/>
      <c r="AB659" s="32"/>
      <c r="AC659" s="32"/>
      <c r="AD659" s="32"/>
      <c r="AE659" s="32"/>
      <c r="AR659" s="195" t="s">
        <v>125</v>
      </c>
      <c r="AT659" s="195" t="s">
        <v>120</v>
      </c>
      <c r="AU659" s="195" t="s">
        <v>79</v>
      </c>
      <c r="AY659" s="11" t="s">
        <v>126</v>
      </c>
      <c r="BE659" s="196">
        <f>IF(N659="základní",J659,0)</f>
        <v>0</v>
      </c>
      <c r="BF659" s="196">
        <f>IF(N659="snížená",J659,0)</f>
        <v>0</v>
      </c>
      <c r="BG659" s="196">
        <f>IF(N659="zákl. přenesená",J659,0)</f>
        <v>0</v>
      </c>
      <c r="BH659" s="196">
        <f>IF(N659="sníž. přenesená",J659,0)</f>
        <v>0</v>
      </c>
      <c r="BI659" s="196">
        <f>IF(N659="nulová",J659,0)</f>
        <v>0</v>
      </c>
      <c r="BJ659" s="11" t="s">
        <v>87</v>
      </c>
      <c r="BK659" s="196">
        <f>ROUND(I659*H659,2)</f>
        <v>0</v>
      </c>
      <c r="BL659" s="11" t="s">
        <v>125</v>
      </c>
      <c r="BM659" s="195" t="s">
        <v>908</v>
      </c>
    </row>
    <row r="660" s="2" customFormat="1">
      <c r="A660" s="32"/>
      <c r="B660" s="33"/>
      <c r="C660" s="34"/>
      <c r="D660" s="197" t="s">
        <v>128</v>
      </c>
      <c r="E660" s="34"/>
      <c r="F660" s="198" t="s">
        <v>909</v>
      </c>
      <c r="G660" s="34"/>
      <c r="H660" s="34"/>
      <c r="I660" s="199"/>
      <c r="J660" s="34"/>
      <c r="K660" s="34"/>
      <c r="L660" s="38"/>
      <c r="M660" s="200"/>
      <c r="N660" s="201"/>
      <c r="O660" s="85"/>
      <c r="P660" s="85"/>
      <c r="Q660" s="85"/>
      <c r="R660" s="85"/>
      <c r="S660" s="85"/>
      <c r="T660" s="86"/>
      <c r="U660" s="32"/>
      <c r="V660" s="32"/>
      <c r="W660" s="32"/>
      <c r="X660" s="32"/>
      <c r="Y660" s="32"/>
      <c r="Z660" s="32"/>
      <c r="AA660" s="32"/>
      <c r="AB660" s="32"/>
      <c r="AC660" s="32"/>
      <c r="AD660" s="32"/>
      <c r="AE660" s="32"/>
      <c r="AT660" s="11" t="s">
        <v>128</v>
      </c>
      <c r="AU660" s="11" t="s">
        <v>79</v>
      </c>
    </row>
    <row r="661" s="2" customFormat="1">
      <c r="A661" s="32"/>
      <c r="B661" s="33"/>
      <c r="C661" s="34"/>
      <c r="D661" s="197" t="s">
        <v>130</v>
      </c>
      <c r="E661" s="34"/>
      <c r="F661" s="202" t="s">
        <v>910</v>
      </c>
      <c r="G661" s="34"/>
      <c r="H661" s="34"/>
      <c r="I661" s="199"/>
      <c r="J661" s="34"/>
      <c r="K661" s="34"/>
      <c r="L661" s="38"/>
      <c r="M661" s="200"/>
      <c r="N661" s="201"/>
      <c r="O661" s="85"/>
      <c r="P661" s="85"/>
      <c r="Q661" s="85"/>
      <c r="R661" s="85"/>
      <c r="S661" s="85"/>
      <c r="T661" s="86"/>
      <c r="U661" s="32"/>
      <c r="V661" s="32"/>
      <c r="W661" s="32"/>
      <c r="X661" s="32"/>
      <c r="Y661" s="32"/>
      <c r="Z661" s="32"/>
      <c r="AA661" s="32"/>
      <c r="AB661" s="32"/>
      <c r="AC661" s="32"/>
      <c r="AD661" s="32"/>
      <c r="AE661" s="32"/>
      <c r="AT661" s="11" t="s">
        <v>130</v>
      </c>
      <c r="AU661" s="11" t="s">
        <v>79</v>
      </c>
    </row>
    <row r="662" s="2" customFormat="1" ht="16.5" customHeight="1">
      <c r="A662" s="32"/>
      <c r="B662" s="33"/>
      <c r="C662" s="184" t="s">
        <v>911</v>
      </c>
      <c r="D662" s="184" t="s">
        <v>120</v>
      </c>
      <c r="E662" s="185" t="s">
        <v>912</v>
      </c>
      <c r="F662" s="186" t="s">
        <v>913</v>
      </c>
      <c r="G662" s="187" t="s">
        <v>732</v>
      </c>
      <c r="H662" s="188">
        <v>100</v>
      </c>
      <c r="I662" s="189"/>
      <c r="J662" s="190">
        <f>ROUND(I662*H662,2)</f>
        <v>0</v>
      </c>
      <c r="K662" s="186" t="s">
        <v>124</v>
      </c>
      <c r="L662" s="38"/>
      <c r="M662" s="191" t="s">
        <v>1</v>
      </c>
      <c r="N662" s="192" t="s">
        <v>44</v>
      </c>
      <c r="O662" s="85"/>
      <c r="P662" s="193">
        <f>O662*H662</f>
        <v>0</v>
      </c>
      <c r="Q662" s="193">
        <v>0</v>
      </c>
      <c r="R662" s="193">
        <f>Q662*H662</f>
        <v>0</v>
      </c>
      <c r="S662" s="193">
        <v>0</v>
      </c>
      <c r="T662" s="194">
        <f>S662*H662</f>
        <v>0</v>
      </c>
      <c r="U662" s="32"/>
      <c r="V662" s="32"/>
      <c r="W662" s="32"/>
      <c r="X662" s="32"/>
      <c r="Y662" s="32"/>
      <c r="Z662" s="32"/>
      <c r="AA662" s="32"/>
      <c r="AB662" s="32"/>
      <c r="AC662" s="32"/>
      <c r="AD662" s="32"/>
      <c r="AE662" s="32"/>
      <c r="AR662" s="195" t="s">
        <v>125</v>
      </c>
      <c r="AT662" s="195" t="s">
        <v>120</v>
      </c>
      <c r="AU662" s="195" t="s">
        <v>79</v>
      </c>
      <c r="AY662" s="11" t="s">
        <v>126</v>
      </c>
      <c r="BE662" s="196">
        <f>IF(N662="základní",J662,0)</f>
        <v>0</v>
      </c>
      <c r="BF662" s="196">
        <f>IF(N662="snížená",J662,0)</f>
        <v>0</v>
      </c>
      <c r="BG662" s="196">
        <f>IF(N662="zákl. přenesená",J662,0)</f>
        <v>0</v>
      </c>
      <c r="BH662" s="196">
        <f>IF(N662="sníž. přenesená",J662,0)</f>
        <v>0</v>
      </c>
      <c r="BI662" s="196">
        <f>IF(N662="nulová",J662,0)</f>
        <v>0</v>
      </c>
      <c r="BJ662" s="11" t="s">
        <v>87</v>
      </c>
      <c r="BK662" s="196">
        <f>ROUND(I662*H662,2)</f>
        <v>0</v>
      </c>
      <c r="BL662" s="11" t="s">
        <v>125</v>
      </c>
      <c r="BM662" s="195" t="s">
        <v>914</v>
      </c>
    </row>
    <row r="663" s="2" customFormat="1">
      <c r="A663" s="32"/>
      <c r="B663" s="33"/>
      <c r="C663" s="34"/>
      <c r="D663" s="197" t="s">
        <v>128</v>
      </c>
      <c r="E663" s="34"/>
      <c r="F663" s="198" t="s">
        <v>915</v>
      </c>
      <c r="G663" s="34"/>
      <c r="H663" s="34"/>
      <c r="I663" s="199"/>
      <c r="J663" s="34"/>
      <c r="K663" s="34"/>
      <c r="L663" s="38"/>
      <c r="M663" s="200"/>
      <c r="N663" s="201"/>
      <c r="O663" s="85"/>
      <c r="P663" s="85"/>
      <c r="Q663" s="85"/>
      <c r="R663" s="85"/>
      <c r="S663" s="85"/>
      <c r="T663" s="86"/>
      <c r="U663" s="32"/>
      <c r="V663" s="32"/>
      <c r="W663" s="32"/>
      <c r="X663" s="32"/>
      <c r="Y663" s="32"/>
      <c r="Z663" s="32"/>
      <c r="AA663" s="32"/>
      <c r="AB663" s="32"/>
      <c r="AC663" s="32"/>
      <c r="AD663" s="32"/>
      <c r="AE663" s="32"/>
      <c r="AT663" s="11" t="s">
        <v>128</v>
      </c>
      <c r="AU663" s="11" t="s">
        <v>79</v>
      </c>
    </row>
    <row r="664" s="2" customFormat="1">
      <c r="A664" s="32"/>
      <c r="B664" s="33"/>
      <c r="C664" s="34"/>
      <c r="D664" s="197" t="s">
        <v>130</v>
      </c>
      <c r="E664" s="34"/>
      <c r="F664" s="202" t="s">
        <v>910</v>
      </c>
      <c r="G664" s="34"/>
      <c r="H664" s="34"/>
      <c r="I664" s="199"/>
      <c r="J664" s="34"/>
      <c r="K664" s="34"/>
      <c r="L664" s="38"/>
      <c r="M664" s="200"/>
      <c r="N664" s="201"/>
      <c r="O664" s="85"/>
      <c r="P664" s="85"/>
      <c r="Q664" s="85"/>
      <c r="R664" s="85"/>
      <c r="S664" s="85"/>
      <c r="T664" s="86"/>
      <c r="U664" s="32"/>
      <c r="V664" s="32"/>
      <c r="W664" s="32"/>
      <c r="X664" s="32"/>
      <c r="Y664" s="32"/>
      <c r="Z664" s="32"/>
      <c r="AA664" s="32"/>
      <c r="AB664" s="32"/>
      <c r="AC664" s="32"/>
      <c r="AD664" s="32"/>
      <c r="AE664" s="32"/>
      <c r="AT664" s="11" t="s">
        <v>130</v>
      </c>
      <c r="AU664" s="11" t="s">
        <v>79</v>
      </c>
    </row>
    <row r="665" s="2" customFormat="1" ht="21.75" customHeight="1">
      <c r="A665" s="32"/>
      <c r="B665" s="33"/>
      <c r="C665" s="184" t="s">
        <v>916</v>
      </c>
      <c r="D665" s="184" t="s">
        <v>120</v>
      </c>
      <c r="E665" s="185" t="s">
        <v>917</v>
      </c>
      <c r="F665" s="186" t="s">
        <v>918</v>
      </c>
      <c r="G665" s="187" t="s">
        <v>185</v>
      </c>
      <c r="H665" s="188">
        <v>5</v>
      </c>
      <c r="I665" s="189"/>
      <c r="J665" s="190">
        <f>ROUND(I665*H665,2)</f>
        <v>0</v>
      </c>
      <c r="K665" s="186" t="s">
        <v>124</v>
      </c>
      <c r="L665" s="38"/>
      <c r="M665" s="191" t="s">
        <v>1</v>
      </c>
      <c r="N665" s="192" t="s">
        <v>44</v>
      </c>
      <c r="O665" s="85"/>
      <c r="P665" s="193">
        <f>O665*H665</f>
        <v>0</v>
      </c>
      <c r="Q665" s="193">
        <v>0</v>
      </c>
      <c r="R665" s="193">
        <f>Q665*H665</f>
        <v>0</v>
      </c>
      <c r="S665" s="193">
        <v>0</v>
      </c>
      <c r="T665" s="194">
        <f>S665*H665</f>
        <v>0</v>
      </c>
      <c r="U665" s="32"/>
      <c r="V665" s="32"/>
      <c r="W665" s="32"/>
      <c r="X665" s="32"/>
      <c r="Y665" s="32"/>
      <c r="Z665" s="32"/>
      <c r="AA665" s="32"/>
      <c r="AB665" s="32"/>
      <c r="AC665" s="32"/>
      <c r="AD665" s="32"/>
      <c r="AE665" s="32"/>
      <c r="AR665" s="195" t="s">
        <v>125</v>
      </c>
      <c r="AT665" s="195" t="s">
        <v>120</v>
      </c>
      <c r="AU665" s="195" t="s">
        <v>79</v>
      </c>
      <c r="AY665" s="11" t="s">
        <v>126</v>
      </c>
      <c r="BE665" s="196">
        <f>IF(N665="základní",J665,0)</f>
        <v>0</v>
      </c>
      <c r="BF665" s="196">
        <f>IF(N665="snížená",J665,0)</f>
        <v>0</v>
      </c>
      <c r="BG665" s="196">
        <f>IF(N665="zákl. přenesená",J665,0)</f>
        <v>0</v>
      </c>
      <c r="BH665" s="196">
        <f>IF(N665="sníž. přenesená",J665,0)</f>
        <v>0</v>
      </c>
      <c r="BI665" s="196">
        <f>IF(N665="nulová",J665,0)</f>
        <v>0</v>
      </c>
      <c r="BJ665" s="11" t="s">
        <v>87</v>
      </c>
      <c r="BK665" s="196">
        <f>ROUND(I665*H665,2)</f>
        <v>0</v>
      </c>
      <c r="BL665" s="11" t="s">
        <v>125</v>
      </c>
      <c r="BM665" s="195" t="s">
        <v>919</v>
      </c>
    </row>
    <row r="666" s="2" customFormat="1">
      <c r="A666" s="32"/>
      <c r="B666" s="33"/>
      <c r="C666" s="34"/>
      <c r="D666" s="197" t="s">
        <v>128</v>
      </c>
      <c r="E666" s="34"/>
      <c r="F666" s="198" t="s">
        <v>920</v>
      </c>
      <c r="G666" s="34"/>
      <c r="H666" s="34"/>
      <c r="I666" s="199"/>
      <c r="J666" s="34"/>
      <c r="K666" s="34"/>
      <c r="L666" s="38"/>
      <c r="M666" s="200"/>
      <c r="N666" s="201"/>
      <c r="O666" s="85"/>
      <c r="P666" s="85"/>
      <c r="Q666" s="85"/>
      <c r="R666" s="85"/>
      <c r="S666" s="85"/>
      <c r="T666" s="86"/>
      <c r="U666" s="32"/>
      <c r="V666" s="32"/>
      <c r="W666" s="32"/>
      <c r="X666" s="32"/>
      <c r="Y666" s="32"/>
      <c r="Z666" s="32"/>
      <c r="AA666" s="32"/>
      <c r="AB666" s="32"/>
      <c r="AC666" s="32"/>
      <c r="AD666" s="32"/>
      <c r="AE666" s="32"/>
      <c r="AT666" s="11" t="s">
        <v>128</v>
      </c>
      <c r="AU666" s="11" t="s">
        <v>79</v>
      </c>
    </row>
    <row r="667" s="2" customFormat="1">
      <c r="A667" s="32"/>
      <c r="B667" s="33"/>
      <c r="C667" s="34"/>
      <c r="D667" s="197" t="s">
        <v>130</v>
      </c>
      <c r="E667" s="34"/>
      <c r="F667" s="202" t="s">
        <v>921</v>
      </c>
      <c r="G667" s="34"/>
      <c r="H667" s="34"/>
      <c r="I667" s="199"/>
      <c r="J667" s="34"/>
      <c r="K667" s="34"/>
      <c r="L667" s="38"/>
      <c r="M667" s="200"/>
      <c r="N667" s="201"/>
      <c r="O667" s="85"/>
      <c r="P667" s="85"/>
      <c r="Q667" s="85"/>
      <c r="R667" s="85"/>
      <c r="S667" s="85"/>
      <c r="T667" s="86"/>
      <c r="U667" s="32"/>
      <c r="V667" s="32"/>
      <c r="W667" s="32"/>
      <c r="X667" s="32"/>
      <c r="Y667" s="32"/>
      <c r="Z667" s="32"/>
      <c r="AA667" s="32"/>
      <c r="AB667" s="32"/>
      <c r="AC667" s="32"/>
      <c r="AD667" s="32"/>
      <c r="AE667" s="32"/>
      <c r="AT667" s="11" t="s">
        <v>130</v>
      </c>
      <c r="AU667" s="11" t="s">
        <v>79</v>
      </c>
    </row>
    <row r="668" s="2" customFormat="1">
      <c r="A668" s="32"/>
      <c r="B668" s="33"/>
      <c r="C668" s="184" t="s">
        <v>922</v>
      </c>
      <c r="D668" s="184" t="s">
        <v>120</v>
      </c>
      <c r="E668" s="185" t="s">
        <v>923</v>
      </c>
      <c r="F668" s="186" t="s">
        <v>924</v>
      </c>
      <c r="G668" s="187" t="s">
        <v>185</v>
      </c>
      <c r="H668" s="188">
        <v>5</v>
      </c>
      <c r="I668" s="189"/>
      <c r="J668" s="190">
        <f>ROUND(I668*H668,2)</f>
        <v>0</v>
      </c>
      <c r="K668" s="186" t="s">
        <v>124</v>
      </c>
      <c r="L668" s="38"/>
      <c r="M668" s="191" t="s">
        <v>1</v>
      </c>
      <c r="N668" s="192" t="s">
        <v>44</v>
      </c>
      <c r="O668" s="85"/>
      <c r="P668" s="193">
        <f>O668*H668</f>
        <v>0</v>
      </c>
      <c r="Q668" s="193">
        <v>0</v>
      </c>
      <c r="R668" s="193">
        <f>Q668*H668</f>
        <v>0</v>
      </c>
      <c r="S668" s="193">
        <v>0</v>
      </c>
      <c r="T668" s="194">
        <f>S668*H668</f>
        <v>0</v>
      </c>
      <c r="U668" s="32"/>
      <c r="V668" s="32"/>
      <c r="W668" s="32"/>
      <c r="X668" s="32"/>
      <c r="Y668" s="32"/>
      <c r="Z668" s="32"/>
      <c r="AA668" s="32"/>
      <c r="AB668" s="32"/>
      <c r="AC668" s="32"/>
      <c r="AD668" s="32"/>
      <c r="AE668" s="32"/>
      <c r="AR668" s="195" t="s">
        <v>125</v>
      </c>
      <c r="AT668" s="195" t="s">
        <v>120</v>
      </c>
      <c r="AU668" s="195" t="s">
        <v>79</v>
      </c>
      <c r="AY668" s="11" t="s">
        <v>126</v>
      </c>
      <c r="BE668" s="196">
        <f>IF(N668="základní",J668,0)</f>
        <v>0</v>
      </c>
      <c r="BF668" s="196">
        <f>IF(N668="snížená",J668,0)</f>
        <v>0</v>
      </c>
      <c r="BG668" s="196">
        <f>IF(N668="zákl. přenesená",J668,0)</f>
        <v>0</v>
      </c>
      <c r="BH668" s="196">
        <f>IF(N668="sníž. přenesená",J668,0)</f>
        <v>0</v>
      </c>
      <c r="BI668" s="196">
        <f>IF(N668="nulová",J668,0)</f>
        <v>0</v>
      </c>
      <c r="BJ668" s="11" t="s">
        <v>87</v>
      </c>
      <c r="BK668" s="196">
        <f>ROUND(I668*H668,2)</f>
        <v>0</v>
      </c>
      <c r="BL668" s="11" t="s">
        <v>125</v>
      </c>
      <c r="BM668" s="195" t="s">
        <v>925</v>
      </c>
    </row>
    <row r="669" s="2" customFormat="1">
      <c r="A669" s="32"/>
      <c r="B669" s="33"/>
      <c r="C669" s="34"/>
      <c r="D669" s="197" t="s">
        <v>128</v>
      </c>
      <c r="E669" s="34"/>
      <c r="F669" s="198" t="s">
        <v>926</v>
      </c>
      <c r="G669" s="34"/>
      <c r="H669" s="34"/>
      <c r="I669" s="199"/>
      <c r="J669" s="34"/>
      <c r="K669" s="34"/>
      <c r="L669" s="38"/>
      <c r="M669" s="200"/>
      <c r="N669" s="201"/>
      <c r="O669" s="85"/>
      <c r="P669" s="85"/>
      <c r="Q669" s="85"/>
      <c r="R669" s="85"/>
      <c r="S669" s="85"/>
      <c r="T669" s="86"/>
      <c r="U669" s="32"/>
      <c r="V669" s="32"/>
      <c r="W669" s="32"/>
      <c r="X669" s="32"/>
      <c r="Y669" s="32"/>
      <c r="Z669" s="32"/>
      <c r="AA669" s="32"/>
      <c r="AB669" s="32"/>
      <c r="AC669" s="32"/>
      <c r="AD669" s="32"/>
      <c r="AE669" s="32"/>
      <c r="AT669" s="11" t="s">
        <v>128</v>
      </c>
      <c r="AU669" s="11" t="s">
        <v>79</v>
      </c>
    </row>
    <row r="670" s="2" customFormat="1">
      <c r="A670" s="32"/>
      <c r="B670" s="33"/>
      <c r="C670" s="34"/>
      <c r="D670" s="197" t="s">
        <v>130</v>
      </c>
      <c r="E670" s="34"/>
      <c r="F670" s="202" t="s">
        <v>921</v>
      </c>
      <c r="G670" s="34"/>
      <c r="H670" s="34"/>
      <c r="I670" s="199"/>
      <c r="J670" s="34"/>
      <c r="K670" s="34"/>
      <c r="L670" s="38"/>
      <c r="M670" s="200"/>
      <c r="N670" s="201"/>
      <c r="O670" s="85"/>
      <c r="P670" s="85"/>
      <c r="Q670" s="85"/>
      <c r="R670" s="85"/>
      <c r="S670" s="85"/>
      <c r="T670" s="86"/>
      <c r="U670" s="32"/>
      <c r="V670" s="32"/>
      <c r="W670" s="32"/>
      <c r="X670" s="32"/>
      <c r="Y670" s="32"/>
      <c r="Z670" s="32"/>
      <c r="AA670" s="32"/>
      <c r="AB670" s="32"/>
      <c r="AC670" s="32"/>
      <c r="AD670" s="32"/>
      <c r="AE670" s="32"/>
      <c r="AT670" s="11" t="s">
        <v>130</v>
      </c>
      <c r="AU670" s="11" t="s">
        <v>79</v>
      </c>
    </row>
    <row r="671" s="2" customFormat="1" ht="16.5" customHeight="1">
      <c r="A671" s="32"/>
      <c r="B671" s="33"/>
      <c r="C671" s="184" t="s">
        <v>927</v>
      </c>
      <c r="D671" s="184" t="s">
        <v>120</v>
      </c>
      <c r="E671" s="185" t="s">
        <v>928</v>
      </c>
      <c r="F671" s="186" t="s">
        <v>929</v>
      </c>
      <c r="G671" s="187" t="s">
        <v>930</v>
      </c>
      <c r="H671" s="188">
        <v>2</v>
      </c>
      <c r="I671" s="189"/>
      <c r="J671" s="190">
        <f>ROUND(I671*H671,2)</f>
        <v>0</v>
      </c>
      <c r="K671" s="186" t="s">
        <v>124</v>
      </c>
      <c r="L671" s="38"/>
      <c r="M671" s="191" t="s">
        <v>1</v>
      </c>
      <c r="N671" s="192" t="s">
        <v>44</v>
      </c>
      <c r="O671" s="85"/>
      <c r="P671" s="193">
        <f>O671*H671</f>
        <v>0</v>
      </c>
      <c r="Q671" s="193">
        <v>0</v>
      </c>
      <c r="R671" s="193">
        <f>Q671*H671</f>
        <v>0</v>
      </c>
      <c r="S671" s="193">
        <v>0</v>
      </c>
      <c r="T671" s="194">
        <f>S671*H671</f>
        <v>0</v>
      </c>
      <c r="U671" s="32"/>
      <c r="V671" s="32"/>
      <c r="W671" s="32"/>
      <c r="X671" s="32"/>
      <c r="Y671" s="32"/>
      <c r="Z671" s="32"/>
      <c r="AA671" s="32"/>
      <c r="AB671" s="32"/>
      <c r="AC671" s="32"/>
      <c r="AD671" s="32"/>
      <c r="AE671" s="32"/>
      <c r="AR671" s="195" t="s">
        <v>125</v>
      </c>
      <c r="AT671" s="195" t="s">
        <v>120</v>
      </c>
      <c r="AU671" s="195" t="s">
        <v>79</v>
      </c>
      <c r="AY671" s="11" t="s">
        <v>126</v>
      </c>
      <c r="BE671" s="196">
        <f>IF(N671="základní",J671,0)</f>
        <v>0</v>
      </c>
      <c r="BF671" s="196">
        <f>IF(N671="snížená",J671,0)</f>
        <v>0</v>
      </c>
      <c r="BG671" s="196">
        <f>IF(N671="zákl. přenesená",J671,0)</f>
        <v>0</v>
      </c>
      <c r="BH671" s="196">
        <f>IF(N671="sníž. přenesená",J671,0)</f>
        <v>0</v>
      </c>
      <c r="BI671" s="196">
        <f>IF(N671="nulová",J671,0)</f>
        <v>0</v>
      </c>
      <c r="BJ671" s="11" t="s">
        <v>87</v>
      </c>
      <c r="BK671" s="196">
        <f>ROUND(I671*H671,2)</f>
        <v>0</v>
      </c>
      <c r="BL671" s="11" t="s">
        <v>125</v>
      </c>
      <c r="BM671" s="195" t="s">
        <v>931</v>
      </c>
    </row>
    <row r="672" s="2" customFormat="1">
      <c r="A672" s="32"/>
      <c r="B672" s="33"/>
      <c r="C672" s="34"/>
      <c r="D672" s="197" t="s">
        <v>128</v>
      </c>
      <c r="E672" s="34"/>
      <c r="F672" s="198" t="s">
        <v>932</v>
      </c>
      <c r="G672" s="34"/>
      <c r="H672" s="34"/>
      <c r="I672" s="199"/>
      <c r="J672" s="34"/>
      <c r="K672" s="34"/>
      <c r="L672" s="38"/>
      <c r="M672" s="200"/>
      <c r="N672" s="201"/>
      <c r="O672" s="85"/>
      <c r="P672" s="85"/>
      <c r="Q672" s="85"/>
      <c r="R672" s="85"/>
      <c r="S672" s="85"/>
      <c r="T672" s="86"/>
      <c r="U672" s="32"/>
      <c r="V672" s="32"/>
      <c r="W672" s="32"/>
      <c r="X672" s="32"/>
      <c r="Y672" s="32"/>
      <c r="Z672" s="32"/>
      <c r="AA672" s="32"/>
      <c r="AB672" s="32"/>
      <c r="AC672" s="32"/>
      <c r="AD672" s="32"/>
      <c r="AE672" s="32"/>
      <c r="AT672" s="11" t="s">
        <v>128</v>
      </c>
      <c r="AU672" s="11" t="s">
        <v>79</v>
      </c>
    </row>
    <row r="673" s="2" customFormat="1">
      <c r="A673" s="32"/>
      <c r="B673" s="33"/>
      <c r="C673" s="34"/>
      <c r="D673" s="197" t="s">
        <v>130</v>
      </c>
      <c r="E673" s="34"/>
      <c r="F673" s="202" t="s">
        <v>933</v>
      </c>
      <c r="G673" s="34"/>
      <c r="H673" s="34"/>
      <c r="I673" s="199"/>
      <c r="J673" s="34"/>
      <c r="K673" s="34"/>
      <c r="L673" s="38"/>
      <c r="M673" s="200"/>
      <c r="N673" s="201"/>
      <c r="O673" s="85"/>
      <c r="P673" s="85"/>
      <c r="Q673" s="85"/>
      <c r="R673" s="85"/>
      <c r="S673" s="85"/>
      <c r="T673" s="86"/>
      <c r="U673" s="32"/>
      <c r="V673" s="32"/>
      <c r="W673" s="32"/>
      <c r="X673" s="32"/>
      <c r="Y673" s="32"/>
      <c r="Z673" s="32"/>
      <c r="AA673" s="32"/>
      <c r="AB673" s="32"/>
      <c r="AC673" s="32"/>
      <c r="AD673" s="32"/>
      <c r="AE673" s="32"/>
      <c r="AT673" s="11" t="s">
        <v>130</v>
      </c>
      <c r="AU673" s="11" t="s">
        <v>79</v>
      </c>
    </row>
    <row r="674" s="2" customFormat="1" ht="16.5" customHeight="1">
      <c r="A674" s="32"/>
      <c r="B674" s="33"/>
      <c r="C674" s="184" t="s">
        <v>934</v>
      </c>
      <c r="D674" s="184" t="s">
        <v>120</v>
      </c>
      <c r="E674" s="185" t="s">
        <v>935</v>
      </c>
      <c r="F674" s="186" t="s">
        <v>936</v>
      </c>
      <c r="G674" s="187" t="s">
        <v>930</v>
      </c>
      <c r="H674" s="188">
        <v>2</v>
      </c>
      <c r="I674" s="189"/>
      <c r="J674" s="190">
        <f>ROUND(I674*H674,2)</f>
        <v>0</v>
      </c>
      <c r="K674" s="186" t="s">
        <v>124</v>
      </c>
      <c r="L674" s="38"/>
      <c r="M674" s="191" t="s">
        <v>1</v>
      </c>
      <c r="N674" s="192" t="s">
        <v>44</v>
      </c>
      <c r="O674" s="85"/>
      <c r="P674" s="193">
        <f>O674*H674</f>
        <v>0</v>
      </c>
      <c r="Q674" s="193">
        <v>0</v>
      </c>
      <c r="R674" s="193">
        <f>Q674*H674</f>
        <v>0</v>
      </c>
      <c r="S674" s="193">
        <v>0</v>
      </c>
      <c r="T674" s="194">
        <f>S674*H674</f>
        <v>0</v>
      </c>
      <c r="U674" s="32"/>
      <c r="V674" s="32"/>
      <c r="W674" s="32"/>
      <c r="X674" s="32"/>
      <c r="Y674" s="32"/>
      <c r="Z674" s="32"/>
      <c r="AA674" s="32"/>
      <c r="AB674" s="32"/>
      <c r="AC674" s="32"/>
      <c r="AD674" s="32"/>
      <c r="AE674" s="32"/>
      <c r="AR674" s="195" t="s">
        <v>125</v>
      </c>
      <c r="AT674" s="195" t="s">
        <v>120</v>
      </c>
      <c r="AU674" s="195" t="s">
        <v>79</v>
      </c>
      <c r="AY674" s="11" t="s">
        <v>126</v>
      </c>
      <c r="BE674" s="196">
        <f>IF(N674="základní",J674,0)</f>
        <v>0</v>
      </c>
      <c r="BF674" s="196">
        <f>IF(N674="snížená",J674,0)</f>
        <v>0</v>
      </c>
      <c r="BG674" s="196">
        <f>IF(N674="zákl. přenesená",J674,0)</f>
        <v>0</v>
      </c>
      <c r="BH674" s="196">
        <f>IF(N674="sníž. přenesená",J674,0)</f>
        <v>0</v>
      </c>
      <c r="BI674" s="196">
        <f>IF(N674="nulová",J674,0)</f>
        <v>0</v>
      </c>
      <c r="BJ674" s="11" t="s">
        <v>87</v>
      </c>
      <c r="BK674" s="196">
        <f>ROUND(I674*H674,2)</f>
        <v>0</v>
      </c>
      <c r="BL674" s="11" t="s">
        <v>125</v>
      </c>
      <c r="BM674" s="195" t="s">
        <v>937</v>
      </c>
    </row>
    <row r="675" s="2" customFormat="1">
      <c r="A675" s="32"/>
      <c r="B675" s="33"/>
      <c r="C675" s="34"/>
      <c r="D675" s="197" t="s">
        <v>128</v>
      </c>
      <c r="E675" s="34"/>
      <c r="F675" s="198" t="s">
        <v>938</v>
      </c>
      <c r="G675" s="34"/>
      <c r="H675" s="34"/>
      <c r="I675" s="199"/>
      <c r="J675" s="34"/>
      <c r="K675" s="34"/>
      <c r="L675" s="38"/>
      <c r="M675" s="200"/>
      <c r="N675" s="201"/>
      <c r="O675" s="85"/>
      <c r="P675" s="85"/>
      <c r="Q675" s="85"/>
      <c r="R675" s="85"/>
      <c r="S675" s="85"/>
      <c r="T675" s="86"/>
      <c r="U675" s="32"/>
      <c r="V675" s="32"/>
      <c r="W675" s="32"/>
      <c r="X675" s="32"/>
      <c r="Y675" s="32"/>
      <c r="Z675" s="32"/>
      <c r="AA675" s="32"/>
      <c r="AB675" s="32"/>
      <c r="AC675" s="32"/>
      <c r="AD675" s="32"/>
      <c r="AE675" s="32"/>
      <c r="AT675" s="11" t="s">
        <v>128</v>
      </c>
      <c r="AU675" s="11" t="s">
        <v>79</v>
      </c>
    </row>
    <row r="676" s="2" customFormat="1">
      <c r="A676" s="32"/>
      <c r="B676" s="33"/>
      <c r="C676" s="34"/>
      <c r="D676" s="197" t="s">
        <v>130</v>
      </c>
      <c r="E676" s="34"/>
      <c r="F676" s="202" t="s">
        <v>939</v>
      </c>
      <c r="G676" s="34"/>
      <c r="H676" s="34"/>
      <c r="I676" s="199"/>
      <c r="J676" s="34"/>
      <c r="K676" s="34"/>
      <c r="L676" s="38"/>
      <c r="M676" s="200"/>
      <c r="N676" s="201"/>
      <c r="O676" s="85"/>
      <c r="P676" s="85"/>
      <c r="Q676" s="85"/>
      <c r="R676" s="85"/>
      <c r="S676" s="85"/>
      <c r="T676" s="86"/>
      <c r="U676" s="32"/>
      <c r="V676" s="32"/>
      <c r="W676" s="32"/>
      <c r="X676" s="32"/>
      <c r="Y676" s="32"/>
      <c r="Z676" s="32"/>
      <c r="AA676" s="32"/>
      <c r="AB676" s="32"/>
      <c r="AC676" s="32"/>
      <c r="AD676" s="32"/>
      <c r="AE676" s="32"/>
      <c r="AT676" s="11" t="s">
        <v>130</v>
      </c>
      <c r="AU676" s="11" t="s">
        <v>79</v>
      </c>
    </row>
    <row r="677" s="2" customFormat="1" ht="16.5" customHeight="1">
      <c r="A677" s="32"/>
      <c r="B677" s="33"/>
      <c r="C677" s="184" t="s">
        <v>940</v>
      </c>
      <c r="D677" s="184" t="s">
        <v>120</v>
      </c>
      <c r="E677" s="185" t="s">
        <v>941</v>
      </c>
      <c r="F677" s="186" t="s">
        <v>942</v>
      </c>
      <c r="G677" s="187" t="s">
        <v>930</v>
      </c>
      <c r="H677" s="188">
        <v>100</v>
      </c>
      <c r="I677" s="189"/>
      <c r="J677" s="190">
        <f>ROUND(I677*H677,2)</f>
        <v>0</v>
      </c>
      <c r="K677" s="186" t="s">
        <v>124</v>
      </c>
      <c r="L677" s="38"/>
      <c r="M677" s="191" t="s">
        <v>1</v>
      </c>
      <c r="N677" s="192" t="s">
        <v>44</v>
      </c>
      <c r="O677" s="85"/>
      <c r="P677" s="193">
        <f>O677*H677</f>
        <v>0</v>
      </c>
      <c r="Q677" s="193">
        <v>0</v>
      </c>
      <c r="R677" s="193">
        <f>Q677*H677</f>
        <v>0</v>
      </c>
      <c r="S677" s="193">
        <v>0</v>
      </c>
      <c r="T677" s="194">
        <f>S677*H677</f>
        <v>0</v>
      </c>
      <c r="U677" s="32"/>
      <c r="V677" s="32"/>
      <c r="W677" s="32"/>
      <c r="X677" s="32"/>
      <c r="Y677" s="32"/>
      <c r="Z677" s="32"/>
      <c r="AA677" s="32"/>
      <c r="AB677" s="32"/>
      <c r="AC677" s="32"/>
      <c r="AD677" s="32"/>
      <c r="AE677" s="32"/>
      <c r="AR677" s="195" t="s">
        <v>125</v>
      </c>
      <c r="AT677" s="195" t="s">
        <v>120</v>
      </c>
      <c r="AU677" s="195" t="s">
        <v>79</v>
      </c>
      <c r="AY677" s="11" t="s">
        <v>126</v>
      </c>
      <c r="BE677" s="196">
        <f>IF(N677="základní",J677,0)</f>
        <v>0</v>
      </c>
      <c r="BF677" s="196">
        <f>IF(N677="snížená",J677,0)</f>
        <v>0</v>
      </c>
      <c r="BG677" s="196">
        <f>IF(N677="zákl. přenesená",J677,0)</f>
        <v>0</v>
      </c>
      <c r="BH677" s="196">
        <f>IF(N677="sníž. přenesená",J677,0)</f>
        <v>0</v>
      </c>
      <c r="BI677" s="196">
        <f>IF(N677="nulová",J677,0)</f>
        <v>0</v>
      </c>
      <c r="BJ677" s="11" t="s">
        <v>87</v>
      </c>
      <c r="BK677" s="196">
        <f>ROUND(I677*H677,2)</f>
        <v>0</v>
      </c>
      <c r="BL677" s="11" t="s">
        <v>125</v>
      </c>
      <c r="BM677" s="195" t="s">
        <v>943</v>
      </c>
    </row>
    <row r="678" s="2" customFormat="1">
      <c r="A678" s="32"/>
      <c r="B678" s="33"/>
      <c r="C678" s="34"/>
      <c r="D678" s="197" t="s">
        <v>128</v>
      </c>
      <c r="E678" s="34"/>
      <c r="F678" s="198" t="s">
        <v>944</v>
      </c>
      <c r="G678" s="34"/>
      <c r="H678" s="34"/>
      <c r="I678" s="199"/>
      <c r="J678" s="34"/>
      <c r="K678" s="34"/>
      <c r="L678" s="38"/>
      <c r="M678" s="200"/>
      <c r="N678" s="201"/>
      <c r="O678" s="85"/>
      <c r="P678" s="85"/>
      <c r="Q678" s="85"/>
      <c r="R678" s="85"/>
      <c r="S678" s="85"/>
      <c r="T678" s="86"/>
      <c r="U678" s="32"/>
      <c r="V678" s="32"/>
      <c r="W678" s="32"/>
      <c r="X678" s="32"/>
      <c r="Y678" s="32"/>
      <c r="Z678" s="32"/>
      <c r="AA678" s="32"/>
      <c r="AB678" s="32"/>
      <c r="AC678" s="32"/>
      <c r="AD678" s="32"/>
      <c r="AE678" s="32"/>
      <c r="AT678" s="11" t="s">
        <v>128</v>
      </c>
      <c r="AU678" s="11" t="s">
        <v>79</v>
      </c>
    </row>
    <row r="679" s="2" customFormat="1">
      <c r="A679" s="32"/>
      <c r="B679" s="33"/>
      <c r="C679" s="34"/>
      <c r="D679" s="197" t="s">
        <v>130</v>
      </c>
      <c r="E679" s="34"/>
      <c r="F679" s="202" t="s">
        <v>945</v>
      </c>
      <c r="G679" s="34"/>
      <c r="H679" s="34"/>
      <c r="I679" s="199"/>
      <c r="J679" s="34"/>
      <c r="K679" s="34"/>
      <c r="L679" s="38"/>
      <c r="M679" s="200"/>
      <c r="N679" s="201"/>
      <c r="O679" s="85"/>
      <c r="P679" s="85"/>
      <c r="Q679" s="85"/>
      <c r="R679" s="85"/>
      <c r="S679" s="85"/>
      <c r="T679" s="86"/>
      <c r="U679" s="32"/>
      <c r="V679" s="32"/>
      <c r="W679" s="32"/>
      <c r="X679" s="32"/>
      <c r="Y679" s="32"/>
      <c r="Z679" s="32"/>
      <c r="AA679" s="32"/>
      <c r="AB679" s="32"/>
      <c r="AC679" s="32"/>
      <c r="AD679" s="32"/>
      <c r="AE679" s="32"/>
      <c r="AT679" s="11" t="s">
        <v>130</v>
      </c>
      <c r="AU679" s="11" t="s">
        <v>79</v>
      </c>
    </row>
    <row r="680" s="2" customFormat="1" ht="16.5" customHeight="1">
      <c r="A680" s="32"/>
      <c r="B680" s="33"/>
      <c r="C680" s="184" t="s">
        <v>946</v>
      </c>
      <c r="D680" s="184" t="s">
        <v>120</v>
      </c>
      <c r="E680" s="185" t="s">
        <v>947</v>
      </c>
      <c r="F680" s="186" t="s">
        <v>948</v>
      </c>
      <c r="G680" s="187" t="s">
        <v>123</v>
      </c>
      <c r="H680" s="188">
        <v>10</v>
      </c>
      <c r="I680" s="189"/>
      <c r="J680" s="190">
        <f>ROUND(I680*H680,2)</f>
        <v>0</v>
      </c>
      <c r="K680" s="186" t="s">
        <v>124</v>
      </c>
      <c r="L680" s="38"/>
      <c r="M680" s="191" t="s">
        <v>1</v>
      </c>
      <c r="N680" s="192" t="s">
        <v>44</v>
      </c>
      <c r="O680" s="85"/>
      <c r="P680" s="193">
        <f>O680*H680</f>
        <v>0</v>
      </c>
      <c r="Q680" s="193">
        <v>0</v>
      </c>
      <c r="R680" s="193">
        <f>Q680*H680</f>
        <v>0</v>
      </c>
      <c r="S680" s="193">
        <v>0</v>
      </c>
      <c r="T680" s="194">
        <f>S680*H680</f>
        <v>0</v>
      </c>
      <c r="U680" s="32"/>
      <c r="V680" s="32"/>
      <c r="W680" s="32"/>
      <c r="X680" s="32"/>
      <c r="Y680" s="32"/>
      <c r="Z680" s="32"/>
      <c r="AA680" s="32"/>
      <c r="AB680" s="32"/>
      <c r="AC680" s="32"/>
      <c r="AD680" s="32"/>
      <c r="AE680" s="32"/>
      <c r="AR680" s="195" t="s">
        <v>125</v>
      </c>
      <c r="AT680" s="195" t="s">
        <v>120</v>
      </c>
      <c r="AU680" s="195" t="s">
        <v>79</v>
      </c>
      <c r="AY680" s="11" t="s">
        <v>126</v>
      </c>
      <c r="BE680" s="196">
        <f>IF(N680="základní",J680,0)</f>
        <v>0</v>
      </c>
      <c r="BF680" s="196">
        <f>IF(N680="snížená",J680,0)</f>
        <v>0</v>
      </c>
      <c r="BG680" s="196">
        <f>IF(N680="zákl. přenesená",J680,0)</f>
        <v>0</v>
      </c>
      <c r="BH680" s="196">
        <f>IF(N680="sníž. přenesená",J680,0)</f>
        <v>0</v>
      </c>
      <c r="BI680" s="196">
        <f>IF(N680="nulová",J680,0)</f>
        <v>0</v>
      </c>
      <c r="BJ680" s="11" t="s">
        <v>87</v>
      </c>
      <c r="BK680" s="196">
        <f>ROUND(I680*H680,2)</f>
        <v>0</v>
      </c>
      <c r="BL680" s="11" t="s">
        <v>125</v>
      </c>
      <c r="BM680" s="195" t="s">
        <v>949</v>
      </c>
    </row>
    <row r="681" s="2" customFormat="1">
      <c r="A681" s="32"/>
      <c r="B681" s="33"/>
      <c r="C681" s="34"/>
      <c r="D681" s="197" t="s">
        <v>128</v>
      </c>
      <c r="E681" s="34"/>
      <c r="F681" s="198" t="s">
        <v>950</v>
      </c>
      <c r="G681" s="34"/>
      <c r="H681" s="34"/>
      <c r="I681" s="199"/>
      <c r="J681" s="34"/>
      <c r="K681" s="34"/>
      <c r="L681" s="38"/>
      <c r="M681" s="200"/>
      <c r="N681" s="201"/>
      <c r="O681" s="85"/>
      <c r="P681" s="85"/>
      <c r="Q681" s="85"/>
      <c r="R681" s="85"/>
      <c r="S681" s="85"/>
      <c r="T681" s="86"/>
      <c r="U681" s="32"/>
      <c r="V681" s="32"/>
      <c r="W681" s="32"/>
      <c r="X681" s="32"/>
      <c r="Y681" s="32"/>
      <c r="Z681" s="32"/>
      <c r="AA681" s="32"/>
      <c r="AB681" s="32"/>
      <c r="AC681" s="32"/>
      <c r="AD681" s="32"/>
      <c r="AE681" s="32"/>
      <c r="AT681" s="11" t="s">
        <v>128</v>
      </c>
      <c r="AU681" s="11" t="s">
        <v>79</v>
      </c>
    </row>
    <row r="682" s="2" customFormat="1">
      <c r="A682" s="32"/>
      <c r="B682" s="33"/>
      <c r="C682" s="34"/>
      <c r="D682" s="197" t="s">
        <v>130</v>
      </c>
      <c r="E682" s="34"/>
      <c r="F682" s="202" t="s">
        <v>951</v>
      </c>
      <c r="G682" s="34"/>
      <c r="H682" s="34"/>
      <c r="I682" s="199"/>
      <c r="J682" s="34"/>
      <c r="K682" s="34"/>
      <c r="L682" s="38"/>
      <c r="M682" s="200"/>
      <c r="N682" s="201"/>
      <c r="O682" s="85"/>
      <c r="P682" s="85"/>
      <c r="Q682" s="85"/>
      <c r="R682" s="85"/>
      <c r="S682" s="85"/>
      <c r="T682" s="86"/>
      <c r="U682" s="32"/>
      <c r="V682" s="32"/>
      <c r="W682" s="32"/>
      <c r="X682" s="32"/>
      <c r="Y682" s="32"/>
      <c r="Z682" s="32"/>
      <c r="AA682" s="32"/>
      <c r="AB682" s="32"/>
      <c r="AC682" s="32"/>
      <c r="AD682" s="32"/>
      <c r="AE682" s="32"/>
      <c r="AT682" s="11" t="s">
        <v>130</v>
      </c>
      <c r="AU682" s="11" t="s">
        <v>79</v>
      </c>
    </row>
    <row r="683" s="2" customFormat="1" ht="16.5" customHeight="1">
      <c r="A683" s="32"/>
      <c r="B683" s="33"/>
      <c r="C683" s="184" t="s">
        <v>952</v>
      </c>
      <c r="D683" s="184" t="s">
        <v>120</v>
      </c>
      <c r="E683" s="185" t="s">
        <v>953</v>
      </c>
      <c r="F683" s="186" t="s">
        <v>954</v>
      </c>
      <c r="G683" s="187" t="s">
        <v>123</v>
      </c>
      <c r="H683" s="188">
        <v>10</v>
      </c>
      <c r="I683" s="189"/>
      <c r="J683" s="190">
        <f>ROUND(I683*H683,2)</f>
        <v>0</v>
      </c>
      <c r="K683" s="186" t="s">
        <v>124</v>
      </c>
      <c r="L683" s="38"/>
      <c r="M683" s="191" t="s">
        <v>1</v>
      </c>
      <c r="N683" s="192" t="s">
        <v>44</v>
      </c>
      <c r="O683" s="85"/>
      <c r="P683" s="193">
        <f>O683*H683</f>
        <v>0</v>
      </c>
      <c r="Q683" s="193">
        <v>0</v>
      </c>
      <c r="R683" s="193">
        <f>Q683*H683</f>
        <v>0</v>
      </c>
      <c r="S683" s="193">
        <v>0</v>
      </c>
      <c r="T683" s="194">
        <f>S683*H683</f>
        <v>0</v>
      </c>
      <c r="U683" s="32"/>
      <c r="V683" s="32"/>
      <c r="W683" s="32"/>
      <c r="X683" s="32"/>
      <c r="Y683" s="32"/>
      <c r="Z683" s="32"/>
      <c r="AA683" s="32"/>
      <c r="AB683" s="32"/>
      <c r="AC683" s="32"/>
      <c r="AD683" s="32"/>
      <c r="AE683" s="32"/>
      <c r="AR683" s="195" t="s">
        <v>125</v>
      </c>
      <c r="AT683" s="195" t="s">
        <v>120</v>
      </c>
      <c r="AU683" s="195" t="s">
        <v>79</v>
      </c>
      <c r="AY683" s="11" t="s">
        <v>126</v>
      </c>
      <c r="BE683" s="196">
        <f>IF(N683="základní",J683,0)</f>
        <v>0</v>
      </c>
      <c r="BF683" s="196">
        <f>IF(N683="snížená",J683,0)</f>
        <v>0</v>
      </c>
      <c r="BG683" s="196">
        <f>IF(N683="zákl. přenesená",J683,0)</f>
        <v>0</v>
      </c>
      <c r="BH683" s="196">
        <f>IF(N683="sníž. přenesená",J683,0)</f>
        <v>0</v>
      </c>
      <c r="BI683" s="196">
        <f>IF(N683="nulová",J683,0)</f>
        <v>0</v>
      </c>
      <c r="BJ683" s="11" t="s">
        <v>87</v>
      </c>
      <c r="BK683" s="196">
        <f>ROUND(I683*H683,2)</f>
        <v>0</v>
      </c>
      <c r="BL683" s="11" t="s">
        <v>125</v>
      </c>
      <c r="BM683" s="195" t="s">
        <v>955</v>
      </c>
    </row>
    <row r="684" s="2" customFormat="1">
      <c r="A684" s="32"/>
      <c r="B684" s="33"/>
      <c r="C684" s="34"/>
      <c r="D684" s="197" t="s">
        <v>128</v>
      </c>
      <c r="E684" s="34"/>
      <c r="F684" s="198" t="s">
        <v>956</v>
      </c>
      <c r="G684" s="34"/>
      <c r="H684" s="34"/>
      <c r="I684" s="199"/>
      <c r="J684" s="34"/>
      <c r="K684" s="34"/>
      <c r="L684" s="38"/>
      <c r="M684" s="200"/>
      <c r="N684" s="201"/>
      <c r="O684" s="85"/>
      <c r="P684" s="85"/>
      <c r="Q684" s="85"/>
      <c r="R684" s="85"/>
      <c r="S684" s="85"/>
      <c r="T684" s="86"/>
      <c r="U684" s="32"/>
      <c r="V684" s="32"/>
      <c r="W684" s="32"/>
      <c r="X684" s="32"/>
      <c r="Y684" s="32"/>
      <c r="Z684" s="32"/>
      <c r="AA684" s="32"/>
      <c r="AB684" s="32"/>
      <c r="AC684" s="32"/>
      <c r="AD684" s="32"/>
      <c r="AE684" s="32"/>
      <c r="AT684" s="11" t="s">
        <v>128</v>
      </c>
      <c r="AU684" s="11" t="s">
        <v>79</v>
      </c>
    </row>
    <row r="685" s="2" customFormat="1">
      <c r="A685" s="32"/>
      <c r="B685" s="33"/>
      <c r="C685" s="34"/>
      <c r="D685" s="197" t="s">
        <v>130</v>
      </c>
      <c r="E685" s="34"/>
      <c r="F685" s="202" t="s">
        <v>957</v>
      </c>
      <c r="G685" s="34"/>
      <c r="H685" s="34"/>
      <c r="I685" s="199"/>
      <c r="J685" s="34"/>
      <c r="K685" s="34"/>
      <c r="L685" s="38"/>
      <c r="M685" s="200"/>
      <c r="N685" s="201"/>
      <c r="O685" s="85"/>
      <c r="P685" s="85"/>
      <c r="Q685" s="85"/>
      <c r="R685" s="85"/>
      <c r="S685" s="85"/>
      <c r="T685" s="86"/>
      <c r="U685" s="32"/>
      <c r="V685" s="32"/>
      <c r="W685" s="32"/>
      <c r="X685" s="32"/>
      <c r="Y685" s="32"/>
      <c r="Z685" s="32"/>
      <c r="AA685" s="32"/>
      <c r="AB685" s="32"/>
      <c r="AC685" s="32"/>
      <c r="AD685" s="32"/>
      <c r="AE685" s="32"/>
      <c r="AT685" s="11" t="s">
        <v>130</v>
      </c>
      <c r="AU685" s="11" t="s">
        <v>79</v>
      </c>
    </row>
    <row r="686" s="2" customFormat="1" ht="16.5" customHeight="1">
      <c r="A686" s="32"/>
      <c r="B686" s="33"/>
      <c r="C686" s="184" t="s">
        <v>958</v>
      </c>
      <c r="D686" s="184" t="s">
        <v>120</v>
      </c>
      <c r="E686" s="185" t="s">
        <v>959</v>
      </c>
      <c r="F686" s="186" t="s">
        <v>960</v>
      </c>
      <c r="G686" s="187" t="s">
        <v>123</v>
      </c>
      <c r="H686" s="188">
        <v>10</v>
      </c>
      <c r="I686" s="189"/>
      <c r="J686" s="190">
        <f>ROUND(I686*H686,2)</f>
        <v>0</v>
      </c>
      <c r="K686" s="186" t="s">
        <v>124</v>
      </c>
      <c r="L686" s="38"/>
      <c r="M686" s="191" t="s">
        <v>1</v>
      </c>
      <c r="N686" s="192" t="s">
        <v>44</v>
      </c>
      <c r="O686" s="85"/>
      <c r="P686" s="193">
        <f>O686*H686</f>
        <v>0</v>
      </c>
      <c r="Q686" s="193">
        <v>0</v>
      </c>
      <c r="R686" s="193">
        <f>Q686*H686</f>
        <v>0</v>
      </c>
      <c r="S686" s="193">
        <v>0</v>
      </c>
      <c r="T686" s="194">
        <f>S686*H686</f>
        <v>0</v>
      </c>
      <c r="U686" s="32"/>
      <c r="V686" s="32"/>
      <c r="W686" s="32"/>
      <c r="X686" s="32"/>
      <c r="Y686" s="32"/>
      <c r="Z686" s="32"/>
      <c r="AA686" s="32"/>
      <c r="AB686" s="32"/>
      <c r="AC686" s="32"/>
      <c r="AD686" s="32"/>
      <c r="AE686" s="32"/>
      <c r="AR686" s="195" t="s">
        <v>125</v>
      </c>
      <c r="AT686" s="195" t="s">
        <v>120</v>
      </c>
      <c r="AU686" s="195" t="s">
        <v>79</v>
      </c>
      <c r="AY686" s="11" t="s">
        <v>126</v>
      </c>
      <c r="BE686" s="196">
        <f>IF(N686="základní",J686,0)</f>
        <v>0</v>
      </c>
      <c r="BF686" s="196">
        <f>IF(N686="snížená",J686,0)</f>
        <v>0</v>
      </c>
      <c r="BG686" s="196">
        <f>IF(N686="zákl. přenesená",J686,0)</f>
        <v>0</v>
      </c>
      <c r="BH686" s="196">
        <f>IF(N686="sníž. přenesená",J686,0)</f>
        <v>0</v>
      </c>
      <c r="BI686" s="196">
        <f>IF(N686="nulová",J686,0)</f>
        <v>0</v>
      </c>
      <c r="BJ686" s="11" t="s">
        <v>87</v>
      </c>
      <c r="BK686" s="196">
        <f>ROUND(I686*H686,2)</f>
        <v>0</v>
      </c>
      <c r="BL686" s="11" t="s">
        <v>125</v>
      </c>
      <c r="BM686" s="195" t="s">
        <v>961</v>
      </c>
    </row>
    <row r="687" s="2" customFormat="1">
      <c r="A687" s="32"/>
      <c r="B687" s="33"/>
      <c r="C687" s="34"/>
      <c r="D687" s="197" t="s">
        <v>128</v>
      </c>
      <c r="E687" s="34"/>
      <c r="F687" s="198" t="s">
        <v>962</v>
      </c>
      <c r="G687" s="34"/>
      <c r="H687" s="34"/>
      <c r="I687" s="199"/>
      <c r="J687" s="34"/>
      <c r="K687" s="34"/>
      <c r="L687" s="38"/>
      <c r="M687" s="200"/>
      <c r="N687" s="201"/>
      <c r="O687" s="85"/>
      <c r="P687" s="85"/>
      <c r="Q687" s="85"/>
      <c r="R687" s="85"/>
      <c r="S687" s="85"/>
      <c r="T687" s="86"/>
      <c r="U687" s="32"/>
      <c r="V687" s="32"/>
      <c r="W687" s="32"/>
      <c r="X687" s="32"/>
      <c r="Y687" s="32"/>
      <c r="Z687" s="32"/>
      <c r="AA687" s="32"/>
      <c r="AB687" s="32"/>
      <c r="AC687" s="32"/>
      <c r="AD687" s="32"/>
      <c r="AE687" s="32"/>
      <c r="AT687" s="11" t="s">
        <v>128</v>
      </c>
      <c r="AU687" s="11" t="s">
        <v>79</v>
      </c>
    </row>
    <row r="688" s="2" customFormat="1">
      <c r="A688" s="32"/>
      <c r="B688" s="33"/>
      <c r="C688" s="34"/>
      <c r="D688" s="197" t="s">
        <v>130</v>
      </c>
      <c r="E688" s="34"/>
      <c r="F688" s="202" t="s">
        <v>957</v>
      </c>
      <c r="G688" s="34"/>
      <c r="H688" s="34"/>
      <c r="I688" s="199"/>
      <c r="J688" s="34"/>
      <c r="K688" s="34"/>
      <c r="L688" s="38"/>
      <c r="M688" s="200"/>
      <c r="N688" s="201"/>
      <c r="O688" s="85"/>
      <c r="P688" s="85"/>
      <c r="Q688" s="85"/>
      <c r="R688" s="85"/>
      <c r="S688" s="85"/>
      <c r="T688" s="86"/>
      <c r="U688" s="32"/>
      <c r="V688" s="32"/>
      <c r="W688" s="32"/>
      <c r="X688" s="32"/>
      <c r="Y688" s="32"/>
      <c r="Z688" s="32"/>
      <c r="AA688" s="32"/>
      <c r="AB688" s="32"/>
      <c r="AC688" s="32"/>
      <c r="AD688" s="32"/>
      <c r="AE688" s="32"/>
      <c r="AT688" s="11" t="s">
        <v>130</v>
      </c>
      <c r="AU688" s="11" t="s">
        <v>79</v>
      </c>
    </row>
    <row r="689" s="2" customFormat="1" ht="16.5" customHeight="1">
      <c r="A689" s="32"/>
      <c r="B689" s="33"/>
      <c r="C689" s="184" t="s">
        <v>963</v>
      </c>
      <c r="D689" s="184" t="s">
        <v>120</v>
      </c>
      <c r="E689" s="185" t="s">
        <v>964</v>
      </c>
      <c r="F689" s="186" t="s">
        <v>965</v>
      </c>
      <c r="G689" s="187" t="s">
        <v>123</v>
      </c>
      <c r="H689" s="188">
        <v>500</v>
      </c>
      <c r="I689" s="189"/>
      <c r="J689" s="190">
        <f>ROUND(I689*H689,2)</f>
        <v>0</v>
      </c>
      <c r="K689" s="186" t="s">
        <v>124</v>
      </c>
      <c r="L689" s="38"/>
      <c r="M689" s="191" t="s">
        <v>1</v>
      </c>
      <c r="N689" s="192" t="s">
        <v>44</v>
      </c>
      <c r="O689" s="85"/>
      <c r="P689" s="193">
        <f>O689*H689</f>
        <v>0</v>
      </c>
      <c r="Q689" s="193">
        <v>0</v>
      </c>
      <c r="R689" s="193">
        <f>Q689*H689</f>
        <v>0</v>
      </c>
      <c r="S689" s="193">
        <v>0</v>
      </c>
      <c r="T689" s="194">
        <f>S689*H689</f>
        <v>0</v>
      </c>
      <c r="U689" s="32"/>
      <c r="V689" s="32"/>
      <c r="W689" s="32"/>
      <c r="X689" s="32"/>
      <c r="Y689" s="32"/>
      <c r="Z689" s="32"/>
      <c r="AA689" s="32"/>
      <c r="AB689" s="32"/>
      <c r="AC689" s="32"/>
      <c r="AD689" s="32"/>
      <c r="AE689" s="32"/>
      <c r="AR689" s="195" t="s">
        <v>125</v>
      </c>
      <c r="AT689" s="195" t="s">
        <v>120</v>
      </c>
      <c r="AU689" s="195" t="s">
        <v>79</v>
      </c>
      <c r="AY689" s="11" t="s">
        <v>126</v>
      </c>
      <c r="BE689" s="196">
        <f>IF(N689="základní",J689,0)</f>
        <v>0</v>
      </c>
      <c r="BF689" s="196">
        <f>IF(N689="snížená",J689,0)</f>
        <v>0</v>
      </c>
      <c r="BG689" s="196">
        <f>IF(N689="zákl. přenesená",J689,0)</f>
        <v>0</v>
      </c>
      <c r="BH689" s="196">
        <f>IF(N689="sníž. přenesená",J689,0)</f>
        <v>0</v>
      </c>
      <c r="BI689" s="196">
        <f>IF(N689="nulová",J689,0)</f>
        <v>0</v>
      </c>
      <c r="BJ689" s="11" t="s">
        <v>87</v>
      </c>
      <c r="BK689" s="196">
        <f>ROUND(I689*H689,2)</f>
        <v>0</v>
      </c>
      <c r="BL689" s="11" t="s">
        <v>125</v>
      </c>
      <c r="BM689" s="195" t="s">
        <v>966</v>
      </c>
    </row>
    <row r="690" s="2" customFormat="1">
      <c r="A690" s="32"/>
      <c r="B690" s="33"/>
      <c r="C690" s="34"/>
      <c r="D690" s="197" t="s">
        <v>128</v>
      </c>
      <c r="E690" s="34"/>
      <c r="F690" s="198" t="s">
        <v>967</v>
      </c>
      <c r="G690" s="34"/>
      <c r="H690" s="34"/>
      <c r="I690" s="199"/>
      <c r="J690" s="34"/>
      <c r="K690" s="34"/>
      <c r="L690" s="38"/>
      <c r="M690" s="200"/>
      <c r="N690" s="201"/>
      <c r="O690" s="85"/>
      <c r="P690" s="85"/>
      <c r="Q690" s="85"/>
      <c r="R690" s="85"/>
      <c r="S690" s="85"/>
      <c r="T690" s="86"/>
      <c r="U690" s="32"/>
      <c r="V690" s="32"/>
      <c r="W690" s="32"/>
      <c r="X690" s="32"/>
      <c r="Y690" s="32"/>
      <c r="Z690" s="32"/>
      <c r="AA690" s="32"/>
      <c r="AB690" s="32"/>
      <c r="AC690" s="32"/>
      <c r="AD690" s="32"/>
      <c r="AE690" s="32"/>
      <c r="AT690" s="11" t="s">
        <v>128</v>
      </c>
      <c r="AU690" s="11" t="s">
        <v>79</v>
      </c>
    </row>
    <row r="691" s="2" customFormat="1">
      <c r="A691" s="32"/>
      <c r="B691" s="33"/>
      <c r="C691" s="34"/>
      <c r="D691" s="197" t="s">
        <v>130</v>
      </c>
      <c r="E691" s="34"/>
      <c r="F691" s="202" t="s">
        <v>968</v>
      </c>
      <c r="G691" s="34"/>
      <c r="H691" s="34"/>
      <c r="I691" s="199"/>
      <c r="J691" s="34"/>
      <c r="K691" s="34"/>
      <c r="L691" s="38"/>
      <c r="M691" s="200"/>
      <c r="N691" s="201"/>
      <c r="O691" s="85"/>
      <c r="P691" s="85"/>
      <c r="Q691" s="85"/>
      <c r="R691" s="85"/>
      <c r="S691" s="85"/>
      <c r="T691" s="86"/>
      <c r="U691" s="32"/>
      <c r="V691" s="32"/>
      <c r="W691" s="32"/>
      <c r="X691" s="32"/>
      <c r="Y691" s="32"/>
      <c r="Z691" s="32"/>
      <c r="AA691" s="32"/>
      <c r="AB691" s="32"/>
      <c r="AC691" s="32"/>
      <c r="AD691" s="32"/>
      <c r="AE691" s="32"/>
      <c r="AT691" s="11" t="s">
        <v>130</v>
      </c>
      <c r="AU691" s="11" t="s">
        <v>79</v>
      </c>
    </row>
    <row r="692" s="2" customFormat="1" ht="16.5" customHeight="1">
      <c r="A692" s="32"/>
      <c r="B692" s="33"/>
      <c r="C692" s="184" t="s">
        <v>969</v>
      </c>
      <c r="D692" s="184" t="s">
        <v>120</v>
      </c>
      <c r="E692" s="185" t="s">
        <v>970</v>
      </c>
      <c r="F692" s="186" t="s">
        <v>971</v>
      </c>
      <c r="G692" s="187" t="s">
        <v>123</v>
      </c>
      <c r="H692" s="188">
        <v>10</v>
      </c>
      <c r="I692" s="189"/>
      <c r="J692" s="190">
        <f>ROUND(I692*H692,2)</f>
        <v>0</v>
      </c>
      <c r="K692" s="186" t="s">
        <v>124</v>
      </c>
      <c r="L692" s="38"/>
      <c r="M692" s="191" t="s">
        <v>1</v>
      </c>
      <c r="N692" s="192" t="s">
        <v>44</v>
      </c>
      <c r="O692" s="85"/>
      <c r="P692" s="193">
        <f>O692*H692</f>
        <v>0</v>
      </c>
      <c r="Q692" s="193">
        <v>0</v>
      </c>
      <c r="R692" s="193">
        <f>Q692*H692</f>
        <v>0</v>
      </c>
      <c r="S692" s="193">
        <v>0</v>
      </c>
      <c r="T692" s="194">
        <f>S692*H692</f>
        <v>0</v>
      </c>
      <c r="U692" s="32"/>
      <c r="V692" s="32"/>
      <c r="W692" s="32"/>
      <c r="X692" s="32"/>
      <c r="Y692" s="32"/>
      <c r="Z692" s="32"/>
      <c r="AA692" s="32"/>
      <c r="AB692" s="32"/>
      <c r="AC692" s="32"/>
      <c r="AD692" s="32"/>
      <c r="AE692" s="32"/>
      <c r="AR692" s="195" t="s">
        <v>125</v>
      </c>
      <c r="AT692" s="195" t="s">
        <v>120</v>
      </c>
      <c r="AU692" s="195" t="s">
        <v>79</v>
      </c>
      <c r="AY692" s="11" t="s">
        <v>126</v>
      </c>
      <c r="BE692" s="196">
        <f>IF(N692="základní",J692,0)</f>
        <v>0</v>
      </c>
      <c r="BF692" s="196">
        <f>IF(N692="snížená",J692,0)</f>
        <v>0</v>
      </c>
      <c r="BG692" s="196">
        <f>IF(N692="zákl. přenesená",J692,0)</f>
        <v>0</v>
      </c>
      <c r="BH692" s="196">
        <f>IF(N692="sníž. přenesená",J692,0)</f>
        <v>0</v>
      </c>
      <c r="BI692" s="196">
        <f>IF(N692="nulová",J692,0)</f>
        <v>0</v>
      </c>
      <c r="BJ692" s="11" t="s">
        <v>87</v>
      </c>
      <c r="BK692" s="196">
        <f>ROUND(I692*H692,2)</f>
        <v>0</v>
      </c>
      <c r="BL692" s="11" t="s">
        <v>125</v>
      </c>
      <c r="BM692" s="195" t="s">
        <v>972</v>
      </c>
    </row>
    <row r="693" s="2" customFormat="1">
      <c r="A693" s="32"/>
      <c r="B693" s="33"/>
      <c r="C693" s="34"/>
      <c r="D693" s="197" t="s">
        <v>128</v>
      </c>
      <c r="E693" s="34"/>
      <c r="F693" s="198" t="s">
        <v>973</v>
      </c>
      <c r="G693" s="34"/>
      <c r="H693" s="34"/>
      <c r="I693" s="199"/>
      <c r="J693" s="34"/>
      <c r="K693" s="34"/>
      <c r="L693" s="38"/>
      <c r="M693" s="200"/>
      <c r="N693" s="201"/>
      <c r="O693" s="85"/>
      <c r="P693" s="85"/>
      <c r="Q693" s="85"/>
      <c r="R693" s="85"/>
      <c r="S693" s="85"/>
      <c r="T693" s="86"/>
      <c r="U693" s="32"/>
      <c r="V693" s="32"/>
      <c r="W693" s="32"/>
      <c r="X693" s="32"/>
      <c r="Y693" s="32"/>
      <c r="Z693" s="32"/>
      <c r="AA693" s="32"/>
      <c r="AB693" s="32"/>
      <c r="AC693" s="32"/>
      <c r="AD693" s="32"/>
      <c r="AE693" s="32"/>
      <c r="AT693" s="11" t="s">
        <v>128</v>
      </c>
      <c r="AU693" s="11" t="s">
        <v>79</v>
      </c>
    </row>
    <row r="694" s="2" customFormat="1">
      <c r="A694" s="32"/>
      <c r="B694" s="33"/>
      <c r="C694" s="34"/>
      <c r="D694" s="197" t="s">
        <v>130</v>
      </c>
      <c r="E694" s="34"/>
      <c r="F694" s="202" t="s">
        <v>968</v>
      </c>
      <c r="G694" s="34"/>
      <c r="H694" s="34"/>
      <c r="I694" s="199"/>
      <c r="J694" s="34"/>
      <c r="K694" s="34"/>
      <c r="L694" s="38"/>
      <c r="M694" s="200"/>
      <c r="N694" s="201"/>
      <c r="O694" s="85"/>
      <c r="P694" s="85"/>
      <c r="Q694" s="85"/>
      <c r="R694" s="85"/>
      <c r="S694" s="85"/>
      <c r="T694" s="86"/>
      <c r="U694" s="32"/>
      <c r="V694" s="32"/>
      <c r="W694" s="32"/>
      <c r="X694" s="32"/>
      <c r="Y694" s="32"/>
      <c r="Z694" s="32"/>
      <c r="AA694" s="32"/>
      <c r="AB694" s="32"/>
      <c r="AC694" s="32"/>
      <c r="AD694" s="32"/>
      <c r="AE694" s="32"/>
      <c r="AT694" s="11" t="s">
        <v>130</v>
      </c>
      <c r="AU694" s="11" t="s">
        <v>79</v>
      </c>
    </row>
    <row r="695" s="2" customFormat="1" ht="16.5" customHeight="1">
      <c r="A695" s="32"/>
      <c r="B695" s="33"/>
      <c r="C695" s="184" t="s">
        <v>974</v>
      </c>
      <c r="D695" s="184" t="s">
        <v>120</v>
      </c>
      <c r="E695" s="185" t="s">
        <v>975</v>
      </c>
      <c r="F695" s="186" t="s">
        <v>976</v>
      </c>
      <c r="G695" s="187" t="s">
        <v>123</v>
      </c>
      <c r="H695" s="188">
        <v>450</v>
      </c>
      <c r="I695" s="189"/>
      <c r="J695" s="190">
        <f>ROUND(I695*H695,2)</f>
        <v>0</v>
      </c>
      <c r="K695" s="186" t="s">
        <v>124</v>
      </c>
      <c r="L695" s="38"/>
      <c r="M695" s="191" t="s">
        <v>1</v>
      </c>
      <c r="N695" s="192" t="s">
        <v>44</v>
      </c>
      <c r="O695" s="85"/>
      <c r="P695" s="193">
        <f>O695*H695</f>
        <v>0</v>
      </c>
      <c r="Q695" s="193">
        <v>0</v>
      </c>
      <c r="R695" s="193">
        <f>Q695*H695</f>
        <v>0</v>
      </c>
      <c r="S695" s="193">
        <v>0</v>
      </c>
      <c r="T695" s="194">
        <f>S695*H695</f>
        <v>0</v>
      </c>
      <c r="U695" s="32"/>
      <c r="V695" s="32"/>
      <c r="W695" s="32"/>
      <c r="X695" s="32"/>
      <c r="Y695" s="32"/>
      <c r="Z695" s="32"/>
      <c r="AA695" s="32"/>
      <c r="AB695" s="32"/>
      <c r="AC695" s="32"/>
      <c r="AD695" s="32"/>
      <c r="AE695" s="32"/>
      <c r="AR695" s="195" t="s">
        <v>125</v>
      </c>
      <c r="AT695" s="195" t="s">
        <v>120</v>
      </c>
      <c r="AU695" s="195" t="s">
        <v>79</v>
      </c>
      <c r="AY695" s="11" t="s">
        <v>126</v>
      </c>
      <c r="BE695" s="196">
        <f>IF(N695="základní",J695,0)</f>
        <v>0</v>
      </c>
      <c r="BF695" s="196">
        <f>IF(N695="snížená",J695,0)</f>
        <v>0</v>
      </c>
      <c r="BG695" s="196">
        <f>IF(N695="zákl. přenesená",J695,0)</f>
        <v>0</v>
      </c>
      <c r="BH695" s="196">
        <f>IF(N695="sníž. přenesená",J695,0)</f>
        <v>0</v>
      </c>
      <c r="BI695" s="196">
        <f>IF(N695="nulová",J695,0)</f>
        <v>0</v>
      </c>
      <c r="BJ695" s="11" t="s">
        <v>87</v>
      </c>
      <c r="BK695" s="196">
        <f>ROUND(I695*H695,2)</f>
        <v>0</v>
      </c>
      <c r="BL695" s="11" t="s">
        <v>125</v>
      </c>
      <c r="BM695" s="195" t="s">
        <v>977</v>
      </c>
    </row>
    <row r="696" s="2" customFormat="1">
      <c r="A696" s="32"/>
      <c r="B696" s="33"/>
      <c r="C696" s="34"/>
      <c r="D696" s="197" t="s">
        <v>128</v>
      </c>
      <c r="E696" s="34"/>
      <c r="F696" s="198" t="s">
        <v>978</v>
      </c>
      <c r="G696" s="34"/>
      <c r="H696" s="34"/>
      <c r="I696" s="199"/>
      <c r="J696" s="34"/>
      <c r="K696" s="34"/>
      <c r="L696" s="38"/>
      <c r="M696" s="200"/>
      <c r="N696" s="201"/>
      <c r="O696" s="85"/>
      <c r="P696" s="85"/>
      <c r="Q696" s="85"/>
      <c r="R696" s="85"/>
      <c r="S696" s="85"/>
      <c r="T696" s="86"/>
      <c r="U696" s="32"/>
      <c r="V696" s="32"/>
      <c r="W696" s="32"/>
      <c r="X696" s="32"/>
      <c r="Y696" s="32"/>
      <c r="Z696" s="32"/>
      <c r="AA696" s="32"/>
      <c r="AB696" s="32"/>
      <c r="AC696" s="32"/>
      <c r="AD696" s="32"/>
      <c r="AE696" s="32"/>
      <c r="AT696" s="11" t="s">
        <v>128</v>
      </c>
      <c r="AU696" s="11" t="s">
        <v>79</v>
      </c>
    </row>
    <row r="697" s="2" customFormat="1">
      <c r="A697" s="32"/>
      <c r="B697" s="33"/>
      <c r="C697" s="34"/>
      <c r="D697" s="197" t="s">
        <v>130</v>
      </c>
      <c r="E697" s="34"/>
      <c r="F697" s="202" t="s">
        <v>979</v>
      </c>
      <c r="G697" s="34"/>
      <c r="H697" s="34"/>
      <c r="I697" s="199"/>
      <c r="J697" s="34"/>
      <c r="K697" s="34"/>
      <c r="L697" s="38"/>
      <c r="M697" s="200"/>
      <c r="N697" s="201"/>
      <c r="O697" s="85"/>
      <c r="P697" s="85"/>
      <c r="Q697" s="85"/>
      <c r="R697" s="85"/>
      <c r="S697" s="85"/>
      <c r="T697" s="86"/>
      <c r="U697" s="32"/>
      <c r="V697" s="32"/>
      <c r="W697" s="32"/>
      <c r="X697" s="32"/>
      <c r="Y697" s="32"/>
      <c r="Z697" s="32"/>
      <c r="AA697" s="32"/>
      <c r="AB697" s="32"/>
      <c r="AC697" s="32"/>
      <c r="AD697" s="32"/>
      <c r="AE697" s="32"/>
      <c r="AT697" s="11" t="s">
        <v>130</v>
      </c>
      <c r="AU697" s="11" t="s">
        <v>79</v>
      </c>
    </row>
    <row r="698" s="2" customFormat="1" ht="16.5" customHeight="1">
      <c r="A698" s="32"/>
      <c r="B698" s="33"/>
      <c r="C698" s="184" t="s">
        <v>980</v>
      </c>
      <c r="D698" s="184" t="s">
        <v>120</v>
      </c>
      <c r="E698" s="185" t="s">
        <v>981</v>
      </c>
      <c r="F698" s="186" t="s">
        <v>982</v>
      </c>
      <c r="G698" s="187" t="s">
        <v>123</v>
      </c>
      <c r="H698" s="188">
        <v>5</v>
      </c>
      <c r="I698" s="189"/>
      <c r="J698" s="190">
        <f>ROUND(I698*H698,2)</f>
        <v>0</v>
      </c>
      <c r="K698" s="186" t="s">
        <v>124</v>
      </c>
      <c r="L698" s="38"/>
      <c r="M698" s="191" t="s">
        <v>1</v>
      </c>
      <c r="N698" s="192" t="s">
        <v>44</v>
      </c>
      <c r="O698" s="85"/>
      <c r="P698" s="193">
        <f>O698*H698</f>
        <v>0</v>
      </c>
      <c r="Q698" s="193">
        <v>0</v>
      </c>
      <c r="R698" s="193">
        <f>Q698*H698</f>
        <v>0</v>
      </c>
      <c r="S698" s="193">
        <v>0</v>
      </c>
      <c r="T698" s="194">
        <f>S698*H698</f>
        <v>0</v>
      </c>
      <c r="U698" s="32"/>
      <c r="V698" s="32"/>
      <c r="W698" s="32"/>
      <c r="X698" s="32"/>
      <c r="Y698" s="32"/>
      <c r="Z698" s="32"/>
      <c r="AA698" s="32"/>
      <c r="AB698" s="32"/>
      <c r="AC698" s="32"/>
      <c r="AD698" s="32"/>
      <c r="AE698" s="32"/>
      <c r="AR698" s="195" t="s">
        <v>125</v>
      </c>
      <c r="AT698" s="195" t="s">
        <v>120</v>
      </c>
      <c r="AU698" s="195" t="s">
        <v>79</v>
      </c>
      <c r="AY698" s="11" t="s">
        <v>126</v>
      </c>
      <c r="BE698" s="196">
        <f>IF(N698="základní",J698,0)</f>
        <v>0</v>
      </c>
      <c r="BF698" s="196">
        <f>IF(N698="snížená",J698,0)</f>
        <v>0</v>
      </c>
      <c r="BG698" s="196">
        <f>IF(N698="zákl. přenesená",J698,0)</f>
        <v>0</v>
      </c>
      <c r="BH698" s="196">
        <f>IF(N698="sníž. přenesená",J698,0)</f>
        <v>0</v>
      </c>
      <c r="BI698" s="196">
        <f>IF(N698="nulová",J698,0)</f>
        <v>0</v>
      </c>
      <c r="BJ698" s="11" t="s">
        <v>87</v>
      </c>
      <c r="BK698" s="196">
        <f>ROUND(I698*H698,2)</f>
        <v>0</v>
      </c>
      <c r="BL698" s="11" t="s">
        <v>125</v>
      </c>
      <c r="BM698" s="195" t="s">
        <v>983</v>
      </c>
    </row>
    <row r="699" s="2" customFormat="1">
      <c r="A699" s="32"/>
      <c r="B699" s="33"/>
      <c r="C699" s="34"/>
      <c r="D699" s="197" t="s">
        <v>128</v>
      </c>
      <c r="E699" s="34"/>
      <c r="F699" s="198" t="s">
        <v>984</v>
      </c>
      <c r="G699" s="34"/>
      <c r="H699" s="34"/>
      <c r="I699" s="199"/>
      <c r="J699" s="34"/>
      <c r="K699" s="34"/>
      <c r="L699" s="38"/>
      <c r="M699" s="200"/>
      <c r="N699" s="201"/>
      <c r="O699" s="85"/>
      <c r="P699" s="85"/>
      <c r="Q699" s="85"/>
      <c r="R699" s="85"/>
      <c r="S699" s="85"/>
      <c r="T699" s="86"/>
      <c r="U699" s="32"/>
      <c r="V699" s="32"/>
      <c r="W699" s="32"/>
      <c r="X699" s="32"/>
      <c r="Y699" s="32"/>
      <c r="Z699" s="32"/>
      <c r="AA699" s="32"/>
      <c r="AB699" s="32"/>
      <c r="AC699" s="32"/>
      <c r="AD699" s="32"/>
      <c r="AE699" s="32"/>
      <c r="AT699" s="11" t="s">
        <v>128</v>
      </c>
      <c r="AU699" s="11" t="s">
        <v>79</v>
      </c>
    </row>
    <row r="700" s="2" customFormat="1">
      <c r="A700" s="32"/>
      <c r="B700" s="33"/>
      <c r="C700" s="34"/>
      <c r="D700" s="197" t="s">
        <v>130</v>
      </c>
      <c r="E700" s="34"/>
      <c r="F700" s="202" t="s">
        <v>979</v>
      </c>
      <c r="G700" s="34"/>
      <c r="H700" s="34"/>
      <c r="I700" s="199"/>
      <c r="J700" s="34"/>
      <c r="K700" s="34"/>
      <c r="L700" s="38"/>
      <c r="M700" s="203"/>
      <c r="N700" s="204"/>
      <c r="O700" s="205"/>
      <c r="P700" s="205"/>
      <c r="Q700" s="205"/>
      <c r="R700" s="205"/>
      <c r="S700" s="205"/>
      <c r="T700" s="206"/>
      <c r="U700" s="32"/>
      <c r="V700" s="32"/>
      <c r="W700" s="32"/>
      <c r="X700" s="32"/>
      <c r="Y700" s="32"/>
      <c r="Z700" s="32"/>
      <c r="AA700" s="32"/>
      <c r="AB700" s="32"/>
      <c r="AC700" s="32"/>
      <c r="AD700" s="32"/>
      <c r="AE700" s="32"/>
      <c r="AT700" s="11" t="s">
        <v>130</v>
      </c>
      <c r="AU700" s="11" t="s">
        <v>79</v>
      </c>
    </row>
    <row r="701" s="2" customFormat="1" ht="6.96" customHeight="1">
      <c r="A701" s="32"/>
      <c r="B701" s="60"/>
      <c r="C701" s="61"/>
      <c r="D701" s="61"/>
      <c r="E701" s="61"/>
      <c r="F701" s="61"/>
      <c r="G701" s="61"/>
      <c r="H701" s="61"/>
      <c r="I701" s="61"/>
      <c r="J701" s="61"/>
      <c r="K701" s="61"/>
      <c r="L701" s="38"/>
      <c r="M701" s="32"/>
      <c r="O701" s="32"/>
      <c r="P701" s="32"/>
      <c r="Q701" s="32"/>
      <c r="R701" s="32"/>
      <c r="S701" s="32"/>
      <c r="T701" s="32"/>
      <c r="U701" s="32"/>
      <c r="V701" s="32"/>
      <c r="W701" s="32"/>
      <c r="X701" s="32"/>
      <c r="Y701" s="32"/>
      <c r="Z701" s="32"/>
      <c r="AA701" s="32"/>
      <c r="AB701" s="32"/>
      <c r="AC701" s="32"/>
      <c r="AD701" s="32"/>
      <c r="AE701" s="32"/>
    </row>
  </sheetData>
  <sheetProtection sheet="1" autoFilter="0" formatColumns="0" formatRows="0" objects="1" scenarios="1" spinCount="100000" saltValue="fCLOS6U2aRKvB9826OwBp7IgLth0dcPW2WK3R6U/NQfEZGqFlQ40RR4dDkRgkNjriFDNlQUbISoIzhjkV+VzTg==" hashValue="FTkxQ9GJkyFGTdzoq6rNljiHOcD8XJsV9q1WefCeL7QF2Howt0vvHZBpZUFHqOWwvb8WXeAShVvrAGVMkn+bKA==" algorithmName="SHA-512" password="CC35"/>
  <autoFilter ref="C115:K700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92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89</v>
      </c>
    </row>
    <row r="4" hidden="1" s="1" customFormat="1" ht="24.96" customHeight="1">
      <c r="B4" s="14"/>
      <c r="D4" s="132" t="s">
        <v>99</v>
      </c>
      <c r="L4" s="14"/>
      <c r="M4" s="133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34" t="s">
        <v>16</v>
      </c>
      <c r="L6" s="14"/>
    </row>
    <row r="7" hidden="1" s="1" customFormat="1" ht="26.25" customHeight="1">
      <c r="B7" s="14"/>
      <c r="E7" s="135" t="str">
        <f>'Rekapitulace stavby'!K6</f>
        <v>Svařování, navařování, broušení, výměna ocelových součástí výhybek a kolejnic v obvodu ST Karlovy Vary</v>
      </c>
      <c r="F7" s="134"/>
      <c r="G7" s="134"/>
      <c r="H7" s="134"/>
      <c r="L7" s="14"/>
    </row>
    <row r="8" hidden="1" s="2" customFormat="1" ht="12" customHeight="1">
      <c r="A8" s="32"/>
      <c r="B8" s="38"/>
      <c r="C8" s="32"/>
      <c r="D8" s="134" t="s">
        <v>100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6" t="s">
        <v>985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25. 5. 2021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7" t="s">
        <v>28</v>
      </c>
      <c r="F15" s="32"/>
      <c r="G15" s="32"/>
      <c r="H15" s="32"/>
      <c r="I15" s="134" t="s">
        <v>29</v>
      </c>
      <c r="J15" s="137" t="s">
        <v>30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34" t="s">
        <v>31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29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34" t="s">
        <v>33</v>
      </c>
      <c r="E20" s="32"/>
      <c r="F20" s="32"/>
      <c r="G20" s="32"/>
      <c r="H20" s="32"/>
      <c r="I20" s="134" t="s">
        <v>25</v>
      </c>
      <c r="J20" s="137" t="s">
        <v>1</v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7" t="s">
        <v>34</v>
      </c>
      <c r="F21" s="32"/>
      <c r="G21" s="32"/>
      <c r="H21" s="32"/>
      <c r="I21" s="134" t="s">
        <v>29</v>
      </c>
      <c r="J21" s="137" t="s">
        <v>1</v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34" t="s">
        <v>36</v>
      </c>
      <c r="E23" s="32"/>
      <c r="F23" s="32"/>
      <c r="G23" s="32"/>
      <c r="H23" s="32"/>
      <c r="I23" s="134" t="s">
        <v>25</v>
      </c>
      <c r="J23" s="137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7" t="s">
        <v>37</v>
      </c>
      <c r="F24" s="32"/>
      <c r="G24" s="32"/>
      <c r="H24" s="32"/>
      <c r="I24" s="134" t="s">
        <v>29</v>
      </c>
      <c r="J24" s="137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34" t="s">
        <v>38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4" t="s">
        <v>39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6" t="s">
        <v>41</v>
      </c>
      <c r="G32" s="32"/>
      <c r="H32" s="32"/>
      <c r="I32" s="146" t="s">
        <v>40</v>
      </c>
      <c r="J32" s="146" t="s">
        <v>42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43</v>
      </c>
      <c r="E33" s="134" t="s">
        <v>44</v>
      </c>
      <c r="F33" s="148">
        <f>ROUND((SUM(BE116:BE154)),  2)</f>
        <v>0</v>
      </c>
      <c r="G33" s="32"/>
      <c r="H33" s="32"/>
      <c r="I33" s="149">
        <v>0.20999999999999999</v>
      </c>
      <c r="J33" s="148">
        <f>ROUND(((SUM(BE116:BE154))*I33),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34" t="s">
        <v>45</v>
      </c>
      <c r="F34" s="148">
        <f>ROUND((SUM(BF116:BF154)),  2)</f>
        <v>0</v>
      </c>
      <c r="G34" s="32"/>
      <c r="H34" s="32"/>
      <c r="I34" s="149">
        <v>0.14999999999999999</v>
      </c>
      <c r="J34" s="148">
        <f>ROUND(((SUM(BF116:BF154))*I34),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46</v>
      </c>
      <c r="F35" s="148">
        <f>ROUND((SUM(BG116:BG154)),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47</v>
      </c>
      <c r="F36" s="148">
        <f>ROUND((SUM(BH116:BH154)),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48</v>
      </c>
      <c r="F37" s="148">
        <f>ROUND((SUM(BI116:BI154)),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1" customFormat="1" ht="14.4" customHeight="1">
      <c r="B41" s="14"/>
      <c r="L41" s="14"/>
    </row>
    <row r="42" hidden="1" s="1" customFormat="1" ht="14.4" customHeight="1">
      <c r="B42" s="14"/>
      <c r="L42" s="14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57" t="s">
        <v>52</v>
      </c>
      <c r="E50" s="158"/>
      <c r="F50" s="158"/>
      <c r="G50" s="157" t="s">
        <v>53</v>
      </c>
      <c r="H50" s="158"/>
      <c r="I50" s="158"/>
      <c r="J50" s="158"/>
      <c r="K50" s="158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59" t="s">
        <v>54</v>
      </c>
      <c r="E61" s="160"/>
      <c r="F61" s="161" t="s">
        <v>55</v>
      </c>
      <c r="G61" s="159" t="s">
        <v>54</v>
      </c>
      <c r="H61" s="160"/>
      <c r="I61" s="160"/>
      <c r="J61" s="162" t="s">
        <v>55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57" t="s">
        <v>56</v>
      </c>
      <c r="E65" s="163"/>
      <c r="F65" s="163"/>
      <c r="G65" s="157" t="s">
        <v>57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59" t="s">
        <v>54</v>
      </c>
      <c r="E76" s="160"/>
      <c r="F76" s="161" t="s">
        <v>55</v>
      </c>
      <c r="G76" s="159" t="s">
        <v>54</v>
      </c>
      <c r="H76" s="160"/>
      <c r="I76" s="160"/>
      <c r="J76" s="162" t="s">
        <v>55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hidden="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hidden="1" s="2" customFormat="1" ht="24.96" customHeight="1">
      <c r="A82" s="32"/>
      <c r="B82" s="33"/>
      <c r="C82" s="17" t="s">
        <v>102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hidden="1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hidden="1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hidden="1" s="2" customFormat="1" ht="26.25" customHeight="1">
      <c r="A85" s="32"/>
      <c r="B85" s="33"/>
      <c r="C85" s="34"/>
      <c r="D85" s="34"/>
      <c r="E85" s="168" t="str">
        <f>E7</f>
        <v>Svařování, navařování, broušení, výměna ocelových součástí výhybek a kolejnic v obvodu ST Karlovy Vary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hidden="1" s="2" customFormat="1" ht="12" customHeight="1">
      <c r="A86" s="32"/>
      <c r="B86" s="33"/>
      <c r="C86" s="26" t="s">
        <v>100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hidden="1" s="2" customFormat="1" ht="16.5" customHeight="1">
      <c r="A87" s="32"/>
      <c r="B87" s="33"/>
      <c r="C87" s="34"/>
      <c r="D87" s="34"/>
      <c r="E87" s="70" t="str">
        <f>E9</f>
        <v>A.2 - Materiál (Sborník Správy železnic 2021)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hidden="1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hidden="1" s="2" customFormat="1" ht="12" customHeight="1">
      <c r="A89" s="32"/>
      <c r="B89" s="33"/>
      <c r="C89" s="26" t="s">
        <v>20</v>
      </c>
      <c r="D89" s="34"/>
      <c r="E89" s="34"/>
      <c r="F89" s="21" t="str">
        <f>F12</f>
        <v>obvod ST K. Vary</v>
      </c>
      <c r="G89" s="34"/>
      <c r="H89" s="34"/>
      <c r="I89" s="26" t="s">
        <v>22</v>
      </c>
      <c r="J89" s="73" t="str">
        <f>IF(J12="","",J12)</f>
        <v>25. 5. 2021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hidden="1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hidden="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 s.o.; OŘ ÚNL - ST K. Vary</v>
      </c>
      <c r="G91" s="34"/>
      <c r="H91" s="34"/>
      <c r="I91" s="26" t="s">
        <v>33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hidden="1" s="2" customFormat="1" ht="15.15" customHeight="1">
      <c r="A92" s="32"/>
      <c r="B92" s="33"/>
      <c r="C92" s="26" t="s">
        <v>31</v>
      </c>
      <c r="D92" s="34"/>
      <c r="E92" s="34"/>
      <c r="F92" s="21" t="str">
        <f>IF(E18="","",E18)</f>
        <v>Vyplň údaj</v>
      </c>
      <c r="G92" s="34"/>
      <c r="H92" s="34"/>
      <c r="I92" s="26" t="s">
        <v>36</v>
      </c>
      <c r="J92" s="30" t="str">
        <f>E24</f>
        <v>Ing. Ondřej Šmejkal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hidden="1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hidden="1" s="2" customFormat="1" ht="29.28" customHeight="1">
      <c r="A94" s="32"/>
      <c r="B94" s="33"/>
      <c r="C94" s="169" t="s">
        <v>103</v>
      </c>
      <c r="D94" s="170"/>
      <c r="E94" s="170"/>
      <c r="F94" s="170"/>
      <c r="G94" s="170"/>
      <c r="H94" s="170"/>
      <c r="I94" s="170"/>
      <c r="J94" s="171" t="s">
        <v>104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hidden="1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hidden="1" s="2" customFormat="1" ht="22.8" customHeight="1">
      <c r="A96" s="32"/>
      <c r="B96" s="33"/>
      <c r="C96" s="172" t="s">
        <v>105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106</v>
      </c>
    </row>
    <row r="97" hidden="1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hidden="1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hidden="1"/>
    <row r="100" hidden="1"/>
    <row r="101" hidden="1"/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107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26.25" customHeight="1">
      <c r="A106" s="32"/>
      <c r="B106" s="33"/>
      <c r="C106" s="34"/>
      <c r="D106" s="34"/>
      <c r="E106" s="168" t="str">
        <f>E7</f>
        <v>Svařování, navařování, broušení, výměna ocelových součástí výhybek a kolejnic v obvodu ST Karlovy Vary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100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A.2 - Materiál (Sborník Správy železnic 2021)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>obvod ST K. Vary</v>
      </c>
      <c r="G110" s="34"/>
      <c r="H110" s="34"/>
      <c r="I110" s="26" t="s">
        <v>22</v>
      </c>
      <c r="J110" s="73" t="str">
        <f>IF(J12="","",J12)</f>
        <v>25. 5. 2021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 s.o.; OŘ ÚNL - ST K. Vary</v>
      </c>
      <c r="G112" s="34"/>
      <c r="H112" s="34"/>
      <c r="I112" s="26" t="s">
        <v>33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31</v>
      </c>
      <c r="D113" s="34"/>
      <c r="E113" s="34"/>
      <c r="F113" s="21" t="str">
        <f>IF(E18="","",E18)</f>
        <v>Vyplň údaj</v>
      </c>
      <c r="G113" s="34"/>
      <c r="H113" s="34"/>
      <c r="I113" s="26" t="s">
        <v>36</v>
      </c>
      <c r="J113" s="30" t="str">
        <f>E24</f>
        <v>Ing. Ondřej Šmejkal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108</v>
      </c>
      <c r="D115" s="176" t="s">
        <v>64</v>
      </c>
      <c r="E115" s="176" t="s">
        <v>60</v>
      </c>
      <c r="F115" s="176" t="s">
        <v>61</v>
      </c>
      <c r="G115" s="176" t="s">
        <v>109</v>
      </c>
      <c r="H115" s="176" t="s">
        <v>110</v>
      </c>
      <c r="I115" s="176" t="s">
        <v>111</v>
      </c>
      <c r="J115" s="176" t="s">
        <v>104</v>
      </c>
      <c r="K115" s="177" t="s">
        <v>112</v>
      </c>
      <c r="L115" s="178"/>
      <c r="M115" s="94" t="s">
        <v>1</v>
      </c>
      <c r="N115" s="95" t="s">
        <v>43</v>
      </c>
      <c r="O115" s="95" t="s">
        <v>113</v>
      </c>
      <c r="P115" s="95" t="s">
        <v>114</v>
      </c>
      <c r="Q115" s="95" t="s">
        <v>115</v>
      </c>
      <c r="R115" s="95" t="s">
        <v>116</v>
      </c>
      <c r="S115" s="95" t="s">
        <v>117</v>
      </c>
      <c r="T115" s="96" t="s">
        <v>118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119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SUM(P117:P154)</f>
        <v>0</v>
      </c>
      <c r="Q116" s="98"/>
      <c r="R116" s="181">
        <f>SUM(R117:R154)</f>
        <v>8.1772600000000004</v>
      </c>
      <c r="S116" s="98"/>
      <c r="T116" s="182">
        <f>SUM(T117:T154)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78</v>
      </c>
      <c r="AU116" s="11" t="s">
        <v>106</v>
      </c>
      <c r="BK116" s="183">
        <f>SUM(BK117:BK154)</f>
        <v>0</v>
      </c>
    </row>
    <row r="117" s="2" customFormat="1" ht="16.5" customHeight="1">
      <c r="A117" s="32"/>
      <c r="B117" s="33"/>
      <c r="C117" s="207" t="s">
        <v>87</v>
      </c>
      <c r="D117" s="207" t="s">
        <v>986</v>
      </c>
      <c r="E117" s="208" t="s">
        <v>987</v>
      </c>
      <c r="F117" s="209" t="s">
        <v>988</v>
      </c>
      <c r="G117" s="210" t="s">
        <v>123</v>
      </c>
      <c r="H117" s="211">
        <v>2</v>
      </c>
      <c r="I117" s="212"/>
      <c r="J117" s="213">
        <f>ROUND(I117*H117,2)</f>
        <v>0</v>
      </c>
      <c r="K117" s="209" t="s">
        <v>124</v>
      </c>
      <c r="L117" s="214"/>
      <c r="M117" s="215" t="s">
        <v>1</v>
      </c>
      <c r="N117" s="216" t="s">
        <v>44</v>
      </c>
      <c r="O117" s="85"/>
      <c r="P117" s="193">
        <f>O117*H117</f>
        <v>0</v>
      </c>
      <c r="Q117" s="193">
        <v>0.31102999999999997</v>
      </c>
      <c r="R117" s="193">
        <f>Q117*H117</f>
        <v>0.62205999999999995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989</v>
      </c>
      <c r="AT117" s="195" t="s">
        <v>986</v>
      </c>
      <c r="AU117" s="195" t="s">
        <v>79</v>
      </c>
      <c r="AY117" s="11" t="s">
        <v>126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87</v>
      </c>
      <c r="BK117" s="196">
        <f>ROUND(I117*H117,2)</f>
        <v>0</v>
      </c>
      <c r="BL117" s="11" t="s">
        <v>989</v>
      </c>
      <c r="BM117" s="195" t="s">
        <v>990</v>
      </c>
    </row>
    <row r="118" s="2" customFormat="1">
      <c r="A118" s="32"/>
      <c r="B118" s="33"/>
      <c r="C118" s="34"/>
      <c r="D118" s="197" t="s">
        <v>128</v>
      </c>
      <c r="E118" s="34"/>
      <c r="F118" s="198" t="s">
        <v>988</v>
      </c>
      <c r="G118" s="34"/>
      <c r="H118" s="34"/>
      <c r="I118" s="199"/>
      <c r="J118" s="34"/>
      <c r="K118" s="34"/>
      <c r="L118" s="38"/>
      <c r="M118" s="200"/>
      <c r="N118" s="201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128</v>
      </c>
      <c r="AU118" s="11" t="s">
        <v>79</v>
      </c>
    </row>
    <row r="119" s="2" customFormat="1">
      <c r="A119" s="32"/>
      <c r="B119" s="33"/>
      <c r="C119" s="207" t="s">
        <v>89</v>
      </c>
      <c r="D119" s="207" t="s">
        <v>986</v>
      </c>
      <c r="E119" s="208" t="s">
        <v>991</v>
      </c>
      <c r="F119" s="209" t="s">
        <v>992</v>
      </c>
      <c r="G119" s="210" t="s">
        <v>123</v>
      </c>
      <c r="H119" s="211">
        <v>2</v>
      </c>
      <c r="I119" s="212"/>
      <c r="J119" s="213">
        <f>ROUND(I119*H119,2)</f>
        <v>0</v>
      </c>
      <c r="K119" s="209" t="s">
        <v>124</v>
      </c>
      <c r="L119" s="214"/>
      <c r="M119" s="215" t="s">
        <v>1</v>
      </c>
      <c r="N119" s="216" t="s">
        <v>44</v>
      </c>
      <c r="O119" s="85"/>
      <c r="P119" s="193">
        <f>O119*H119</f>
        <v>0</v>
      </c>
      <c r="Q119" s="193">
        <v>0.31102999999999997</v>
      </c>
      <c r="R119" s="193">
        <f>Q119*H119</f>
        <v>0.62205999999999995</v>
      </c>
      <c r="S119" s="193">
        <v>0</v>
      </c>
      <c r="T119" s="194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5" t="s">
        <v>989</v>
      </c>
      <c r="AT119" s="195" t="s">
        <v>986</v>
      </c>
      <c r="AU119" s="195" t="s">
        <v>79</v>
      </c>
      <c r="AY119" s="11" t="s">
        <v>126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1" t="s">
        <v>87</v>
      </c>
      <c r="BK119" s="196">
        <f>ROUND(I119*H119,2)</f>
        <v>0</v>
      </c>
      <c r="BL119" s="11" t="s">
        <v>989</v>
      </c>
      <c r="BM119" s="195" t="s">
        <v>993</v>
      </c>
    </row>
    <row r="120" s="2" customFormat="1">
      <c r="A120" s="32"/>
      <c r="B120" s="33"/>
      <c r="C120" s="34"/>
      <c r="D120" s="197" t="s">
        <v>128</v>
      </c>
      <c r="E120" s="34"/>
      <c r="F120" s="198" t="s">
        <v>992</v>
      </c>
      <c r="G120" s="34"/>
      <c r="H120" s="34"/>
      <c r="I120" s="199"/>
      <c r="J120" s="34"/>
      <c r="K120" s="34"/>
      <c r="L120" s="38"/>
      <c r="M120" s="200"/>
      <c r="N120" s="201"/>
      <c r="O120" s="85"/>
      <c r="P120" s="85"/>
      <c r="Q120" s="85"/>
      <c r="R120" s="85"/>
      <c r="S120" s="85"/>
      <c r="T120" s="86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128</v>
      </c>
      <c r="AU120" s="11" t="s">
        <v>79</v>
      </c>
    </row>
    <row r="121" s="2" customFormat="1">
      <c r="A121" s="32"/>
      <c r="B121" s="33"/>
      <c r="C121" s="207" t="s">
        <v>138</v>
      </c>
      <c r="D121" s="207" t="s">
        <v>986</v>
      </c>
      <c r="E121" s="208" t="s">
        <v>994</v>
      </c>
      <c r="F121" s="209" t="s">
        <v>995</v>
      </c>
      <c r="G121" s="210" t="s">
        <v>123</v>
      </c>
      <c r="H121" s="211">
        <v>1</v>
      </c>
      <c r="I121" s="212"/>
      <c r="J121" s="213">
        <f>ROUND(I121*H121,2)</f>
        <v>0</v>
      </c>
      <c r="K121" s="209" t="s">
        <v>124</v>
      </c>
      <c r="L121" s="214"/>
      <c r="M121" s="215" t="s">
        <v>1</v>
      </c>
      <c r="N121" s="216" t="s">
        <v>44</v>
      </c>
      <c r="O121" s="85"/>
      <c r="P121" s="193">
        <f>O121*H121</f>
        <v>0</v>
      </c>
      <c r="Q121" s="193">
        <v>0.34114</v>
      </c>
      <c r="R121" s="193">
        <f>Q121*H121</f>
        <v>0.34114</v>
      </c>
      <c r="S121" s="193">
        <v>0</v>
      </c>
      <c r="T121" s="194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5" t="s">
        <v>989</v>
      </c>
      <c r="AT121" s="195" t="s">
        <v>986</v>
      </c>
      <c r="AU121" s="195" t="s">
        <v>79</v>
      </c>
      <c r="AY121" s="11" t="s">
        <v>126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1" t="s">
        <v>87</v>
      </c>
      <c r="BK121" s="196">
        <f>ROUND(I121*H121,2)</f>
        <v>0</v>
      </c>
      <c r="BL121" s="11" t="s">
        <v>989</v>
      </c>
      <c r="BM121" s="195" t="s">
        <v>996</v>
      </c>
    </row>
    <row r="122" s="2" customFormat="1">
      <c r="A122" s="32"/>
      <c r="B122" s="33"/>
      <c r="C122" s="34"/>
      <c r="D122" s="197" t="s">
        <v>128</v>
      </c>
      <c r="E122" s="34"/>
      <c r="F122" s="198" t="s">
        <v>995</v>
      </c>
      <c r="G122" s="34"/>
      <c r="H122" s="34"/>
      <c r="I122" s="199"/>
      <c r="J122" s="34"/>
      <c r="K122" s="34"/>
      <c r="L122" s="38"/>
      <c r="M122" s="200"/>
      <c r="N122" s="201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128</v>
      </c>
      <c r="AU122" s="11" t="s">
        <v>79</v>
      </c>
    </row>
    <row r="123" s="2" customFormat="1">
      <c r="A123" s="32"/>
      <c r="B123" s="33"/>
      <c r="C123" s="207" t="s">
        <v>125</v>
      </c>
      <c r="D123" s="207" t="s">
        <v>986</v>
      </c>
      <c r="E123" s="208" t="s">
        <v>997</v>
      </c>
      <c r="F123" s="209" t="s">
        <v>998</v>
      </c>
      <c r="G123" s="210" t="s">
        <v>123</v>
      </c>
      <c r="H123" s="211">
        <v>5</v>
      </c>
      <c r="I123" s="212"/>
      <c r="J123" s="213">
        <f>ROUND(I123*H123,2)</f>
        <v>0</v>
      </c>
      <c r="K123" s="209" t="s">
        <v>124</v>
      </c>
      <c r="L123" s="214"/>
      <c r="M123" s="215" t="s">
        <v>1</v>
      </c>
      <c r="N123" s="216" t="s">
        <v>44</v>
      </c>
      <c r="O123" s="85"/>
      <c r="P123" s="193">
        <f>O123*H123</f>
        <v>0</v>
      </c>
      <c r="Q123" s="193">
        <v>0.24418999999999999</v>
      </c>
      <c r="R123" s="193">
        <f>Q123*H123</f>
        <v>1.22095</v>
      </c>
      <c r="S123" s="193">
        <v>0</v>
      </c>
      <c r="T123" s="19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5" t="s">
        <v>989</v>
      </c>
      <c r="AT123" s="195" t="s">
        <v>986</v>
      </c>
      <c r="AU123" s="195" t="s">
        <v>79</v>
      </c>
      <c r="AY123" s="11" t="s">
        <v>126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1" t="s">
        <v>87</v>
      </c>
      <c r="BK123" s="196">
        <f>ROUND(I123*H123,2)</f>
        <v>0</v>
      </c>
      <c r="BL123" s="11" t="s">
        <v>989</v>
      </c>
      <c r="BM123" s="195" t="s">
        <v>999</v>
      </c>
    </row>
    <row r="124" s="2" customFormat="1">
      <c r="A124" s="32"/>
      <c r="B124" s="33"/>
      <c r="C124" s="34"/>
      <c r="D124" s="197" t="s">
        <v>128</v>
      </c>
      <c r="E124" s="34"/>
      <c r="F124" s="198" t="s">
        <v>998</v>
      </c>
      <c r="G124" s="34"/>
      <c r="H124" s="34"/>
      <c r="I124" s="199"/>
      <c r="J124" s="34"/>
      <c r="K124" s="34"/>
      <c r="L124" s="38"/>
      <c r="M124" s="200"/>
      <c r="N124" s="201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128</v>
      </c>
      <c r="AU124" s="11" t="s">
        <v>79</v>
      </c>
    </row>
    <row r="125" s="2" customFormat="1">
      <c r="A125" s="32"/>
      <c r="B125" s="33"/>
      <c r="C125" s="207" t="s">
        <v>147</v>
      </c>
      <c r="D125" s="207" t="s">
        <v>986</v>
      </c>
      <c r="E125" s="208" t="s">
        <v>1000</v>
      </c>
      <c r="F125" s="209" t="s">
        <v>1001</v>
      </c>
      <c r="G125" s="210" t="s">
        <v>123</v>
      </c>
      <c r="H125" s="211">
        <v>5</v>
      </c>
      <c r="I125" s="212"/>
      <c r="J125" s="213">
        <f>ROUND(I125*H125,2)</f>
        <v>0</v>
      </c>
      <c r="K125" s="209" t="s">
        <v>124</v>
      </c>
      <c r="L125" s="214"/>
      <c r="M125" s="215" t="s">
        <v>1</v>
      </c>
      <c r="N125" s="216" t="s">
        <v>44</v>
      </c>
      <c r="O125" s="85"/>
      <c r="P125" s="193">
        <f>O125*H125</f>
        <v>0</v>
      </c>
      <c r="Q125" s="193">
        <v>0.27383000000000002</v>
      </c>
      <c r="R125" s="193">
        <f>Q125*H125</f>
        <v>1.3691500000000001</v>
      </c>
      <c r="S125" s="193">
        <v>0</v>
      </c>
      <c r="T125" s="19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5" t="s">
        <v>989</v>
      </c>
      <c r="AT125" s="195" t="s">
        <v>986</v>
      </c>
      <c r="AU125" s="195" t="s">
        <v>79</v>
      </c>
      <c r="AY125" s="11" t="s">
        <v>126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1" t="s">
        <v>87</v>
      </c>
      <c r="BK125" s="196">
        <f>ROUND(I125*H125,2)</f>
        <v>0</v>
      </c>
      <c r="BL125" s="11" t="s">
        <v>989</v>
      </c>
      <c r="BM125" s="195" t="s">
        <v>1002</v>
      </c>
    </row>
    <row r="126" s="2" customFormat="1">
      <c r="A126" s="32"/>
      <c r="B126" s="33"/>
      <c r="C126" s="34"/>
      <c r="D126" s="197" t="s">
        <v>128</v>
      </c>
      <c r="E126" s="34"/>
      <c r="F126" s="198" t="s">
        <v>1001</v>
      </c>
      <c r="G126" s="34"/>
      <c r="H126" s="34"/>
      <c r="I126" s="199"/>
      <c r="J126" s="34"/>
      <c r="K126" s="34"/>
      <c r="L126" s="38"/>
      <c r="M126" s="200"/>
      <c r="N126" s="201"/>
      <c r="O126" s="85"/>
      <c r="P126" s="85"/>
      <c r="Q126" s="85"/>
      <c r="R126" s="85"/>
      <c r="S126" s="85"/>
      <c r="T126" s="86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1" t="s">
        <v>128</v>
      </c>
      <c r="AU126" s="11" t="s">
        <v>79</v>
      </c>
    </row>
    <row r="127" s="2" customFormat="1">
      <c r="A127" s="32"/>
      <c r="B127" s="33"/>
      <c r="C127" s="207" t="s">
        <v>152</v>
      </c>
      <c r="D127" s="207" t="s">
        <v>986</v>
      </c>
      <c r="E127" s="208" t="s">
        <v>1003</v>
      </c>
      <c r="F127" s="209" t="s">
        <v>1004</v>
      </c>
      <c r="G127" s="210" t="s">
        <v>123</v>
      </c>
      <c r="H127" s="211">
        <v>5</v>
      </c>
      <c r="I127" s="212"/>
      <c r="J127" s="213">
        <f>ROUND(I127*H127,2)</f>
        <v>0</v>
      </c>
      <c r="K127" s="209" t="s">
        <v>124</v>
      </c>
      <c r="L127" s="214"/>
      <c r="M127" s="215" t="s">
        <v>1</v>
      </c>
      <c r="N127" s="216" t="s">
        <v>44</v>
      </c>
      <c r="O127" s="85"/>
      <c r="P127" s="193">
        <f>O127*H127</f>
        <v>0</v>
      </c>
      <c r="Q127" s="193">
        <v>0.28864000000000001</v>
      </c>
      <c r="R127" s="193">
        <f>Q127*H127</f>
        <v>1.4432</v>
      </c>
      <c r="S127" s="193">
        <v>0</v>
      </c>
      <c r="T127" s="194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5" t="s">
        <v>989</v>
      </c>
      <c r="AT127" s="195" t="s">
        <v>986</v>
      </c>
      <c r="AU127" s="195" t="s">
        <v>79</v>
      </c>
      <c r="AY127" s="11" t="s">
        <v>126</v>
      </c>
      <c r="BE127" s="196">
        <f>IF(N127="základní",J127,0)</f>
        <v>0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11" t="s">
        <v>87</v>
      </c>
      <c r="BK127" s="196">
        <f>ROUND(I127*H127,2)</f>
        <v>0</v>
      </c>
      <c r="BL127" s="11" t="s">
        <v>989</v>
      </c>
      <c r="BM127" s="195" t="s">
        <v>1005</v>
      </c>
    </row>
    <row r="128" s="2" customFormat="1">
      <c r="A128" s="32"/>
      <c r="B128" s="33"/>
      <c r="C128" s="34"/>
      <c r="D128" s="197" t="s">
        <v>128</v>
      </c>
      <c r="E128" s="34"/>
      <c r="F128" s="198" t="s">
        <v>1004</v>
      </c>
      <c r="G128" s="34"/>
      <c r="H128" s="34"/>
      <c r="I128" s="199"/>
      <c r="J128" s="34"/>
      <c r="K128" s="34"/>
      <c r="L128" s="38"/>
      <c r="M128" s="200"/>
      <c r="N128" s="201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128</v>
      </c>
      <c r="AU128" s="11" t="s">
        <v>79</v>
      </c>
    </row>
    <row r="129" s="2" customFormat="1" ht="21.75" customHeight="1">
      <c r="A129" s="32"/>
      <c r="B129" s="33"/>
      <c r="C129" s="207" t="s">
        <v>159</v>
      </c>
      <c r="D129" s="207" t="s">
        <v>986</v>
      </c>
      <c r="E129" s="208" t="s">
        <v>1006</v>
      </c>
      <c r="F129" s="209" t="s">
        <v>1007</v>
      </c>
      <c r="G129" s="210" t="s">
        <v>123</v>
      </c>
      <c r="H129" s="211">
        <v>2</v>
      </c>
      <c r="I129" s="212"/>
      <c r="J129" s="213">
        <f>ROUND(I129*H129,2)</f>
        <v>0</v>
      </c>
      <c r="K129" s="209" t="s">
        <v>124</v>
      </c>
      <c r="L129" s="214"/>
      <c r="M129" s="215" t="s">
        <v>1</v>
      </c>
      <c r="N129" s="216" t="s">
        <v>44</v>
      </c>
      <c r="O129" s="85"/>
      <c r="P129" s="193">
        <f>O129*H129</f>
        <v>0</v>
      </c>
      <c r="Q129" s="193">
        <v>0.044999999999999998</v>
      </c>
      <c r="R129" s="193">
        <f>Q129*H129</f>
        <v>0.089999999999999997</v>
      </c>
      <c r="S129" s="193">
        <v>0</v>
      </c>
      <c r="T129" s="194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5" t="s">
        <v>989</v>
      </c>
      <c r="AT129" s="195" t="s">
        <v>986</v>
      </c>
      <c r="AU129" s="195" t="s">
        <v>79</v>
      </c>
      <c r="AY129" s="11" t="s">
        <v>126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1" t="s">
        <v>87</v>
      </c>
      <c r="BK129" s="196">
        <f>ROUND(I129*H129,2)</f>
        <v>0</v>
      </c>
      <c r="BL129" s="11" t="s">
        <v>989</v>
      </c>
      <c r="BM129" s="195" t="s">
        <v>1008</v>
      </c>
    </row>
    <row r="130" s="2" customFormat="1">
      <c r="A130" s="32"/>
      <c r="B130" s="33"/>
      <c r="C130" s="34"/>
      <c r="D130" s="197" t="s">
        <v>128</v>
      </c>
      <c r="E130" s="34"/>
      <c r="F130" s="198" t="s">
        <v>1007</v>
      </c>
      <c r="G130" s="34"/>
      <c r="H130" s="34"/>
      <c r="I130" s="199"/>
      <c r="J130" s="34"/>
      <c r="K130" s="34"/>
      <c r="L130" s="38"/>
      <c r="M130" s="200"/>
      <c r="N130" s="201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128</v>
      </c>
      <c r="AU130" s="11" t="s">
        <v>79</v>
      </c>
    </row>
    <row r="131" s="2" customFormat="1" ht="21.75" customHeight="1">
      <c r="A131" s="32"/>
      <c r="B131" s="33"/>
      <c r="C131" s="207" t="s">
        <v>167</v>
      </c>
      <c r="D131" s="207" t="s">
        <v>986</v>
      </c>
      <c r="E131" s="208" t="s">
        <v>1009</v>
      </c>
      <c r="F131" s="209" t="s">
        <v>1010</v>
      </c>
      <c r="G131" s="210" t="s">
        <v>123</v>
      </c>
      <c r="H131" s="211">
        <v>2</v>
      </c>
      <c r="I131" s="212"/>
      <c r="J131" s="213">
        <f>ROUND(I131*H131,2)</f>
        <v>0</v>
      </c>
      <c r="K131" s="209" t="s">
        <v>124</v>
      </c>
      <c r="L131" s="214"/>
      <c r="M131" s="215" t="s">
        <v>1</v>
      </c>
      <c r="N131" s="216" t="s">
        <v>44</v>
      </c>
      <c r="O131" s="85"/>
      <c r="P131" s="193">
        <f>O131*H131</f>
        <v>0</v>
      </c>
      <c r="Q131" s="193">
        <v>0.035000000000000003</v>
      </c>
      <c r="R131" s="193">
        <f>Q131*H131</f>
        <v>0.070000000000000007</v>
      </c>
      <c r="S131" s="193">
        <v>0</v>
      </c>
      <c r="T131" s="194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5" t="s">
        <v>989</v>
      </c>
      <c r="AT131" s="195" t="s">
        <v>986</v>
      </c>
      <c r="AU131" s="195" t="s">
        <v>79</v>
      </c>
      <c r="AY131" s="11" t="s">
        <v>126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1" t="s">
        <v>87</v>
      </c>
      <c r="BK131" s="196">
        <f>ROUND(I131*H131,2)</f>
        <v>0</v>
      </c>
      <c r="BL131" s="11" t="s">
        <v>989</v>
      </c>
      <c r="BM131" s="195" t="s">
        <v>1011</v>
      </c>
    </row>
    <row r="132" s="2" customFormat="1">
      <c r="A132" s="32"/>
      <c r="B132" s="33"/>
      <c r="C132" s="34"/>
      <c r="D132" s="197" t="s">
        <v>128</v>
      </c>
      <c r="E132" s="34"/>
      <c r="F132" s="198" t="s">
        <v>1010</v>
      </c>
      <c r="G132" s="34"/>
      <c r="H132" s="34"/>
      <c r="I132" s="199"/>
      <c r="J132" s="34"/>
      <c r="K132" s="34"/>
      <c r="L132" s="38"/>
      <c r="M132" s="200"/>
      <c r="N132" s="201"/>
      <c r="O132" s="85"/>
      <c r="P132" s="85"/>
      <c r="Q132" s="85"/>
      <c r="R132" s="85"/>
      <c r="S132" s="85"/>
      <c r="T132" s="86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1" t="s">
        <v>128</v>
      </c>
      <c r="AU132" s="11" t="s">
        <v>79</v>
      </c>
    </row>
    <row r="133" s="2" customFormat="1" ht="21.75" customHeight="1">
      <c r="A133" s="32"/>
      <c r="B133" s="33"/>
      <c r="C133" s="207" t="s">
        <v>172</v>
      </c>
      <c r="D133" s="207" t="s">
        <v>986</v>
      </c>
      <c r="E133" s="208" t="s">
        <v>1012</v>
      </c>
      <c r="F133" s="209" t="s">
        <v>1013</v>
      </c>
      <c r="G133" s="210" t="s">
        <v>123</v>
      </c>
      <c r="H133" s="211">
        <v>1</v>
      </c>
      <c r="I133" s="212"/>
      <c r="J133" s="213">
        <f>ROUND(I133*H133,2)</f>
        <v>0</v>
      </c>
      <c r="K133" s="209" t="s">
        <v>124</v>
      </c>
      <c r="L133" s="214"/>
      <c r="M133" s="215" t="s">
        <v>1</v>
      </c>
      <c r="N133" s="216" t="s">
        <v>44</v>
      </c>
      <c r="O133" s="85"/>
      <c r="P133" s="193">
        <f>O133*H133</f>
        <v>0</v>
      </c>
      <c r="Q133" s="193">
        <v>0.059999999999999998</v>
      </c>
      <c r="R133" s="193">
        <f>Q133*H133</f>
        <v>0.059999999999999998</v>
      </c>
      <c r="S133" s="193">
        <v>0</v>
      </c>
      <c r="T133" s="194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5" t="s">
        <v>989</v>
      </c>
      <c r="AT133" s="195" t="s">
        <v>986</v>
      </c>
      <c r="AU133" s="195" t="s">
        <v>79</v>
      </c>
      <c r="AY133" s="11" t="s">
        <v>126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1" t="s">
        <v>87</v>
      </c>
      <c r="BK133" s="196">
        <f>ROUND(I133*H133,2)</f>
        <v>0</v>
      </c>
      <c r="BL133" s="11" t="s">
        <v>989</v>
      </c>
      <c r="BM133" s="195" t="s">
        <v>1014</v>
      </c>
    </row>
    <row r="134" s="2" customFormat="1">
      <c r="A134" s="32"/>
      <c r="B134" s="33"/>
      <c r="C134" s="34"/>
      <c r="D134" s="197" t="s">
        <v>128</v>
      </c>
      <c r="E134" s="34"/>
      <c r="F134" s="198" t="s">
        <v>1013</v>
      </c>
      <c r="G134" s="34"/>
      <c r="H134" s="34"/>
      <c r="I134" s="199"/>
      <c r="J134" s="34"/>
      <c r="K134" s="34"/>
      <c r="L134" s="38"/>
      <c r="M134" s="200"/>
      <c r="N134" s="201"/>
      <c r="O134" s="85"/>
      <c r="P134" s="85"/>
      <c r="Q134" s="85"/>
      <c r="R134" s="85"/>
      <c r="S134" s="85"/>
      <c r="T134" s="86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128</v>
      </c>
      <c r="AU134" s="11" t="s">
        <v>79</v>
      </c>
    </row>
    <row r="135" s="2" customFormat="1" ht="16.5" customHeight="1">
      <c r="A135" s="32"/>
      <c r="B135" s="33"/>
      <c r="C135" s="207" t="s">
        <v>177</v>
      </c>
      <c r="D135" s="207" t="s">
        <v>986</v>
      </c>
      <c r="E135" s="208" t="s">
        <v>1015</v>
      </c>
      <c r="F135" s="209" t="s">
        <v>1016</v>
      </c>
      <c r="G135" s="210" t="s">
        <v>123</v>
      </c>
      <c r="H135" s="211">
        <v>30</v>
      </c>
      <c r="I135" s="212"/>
      <c r="J135" s="213">
        <f>ROUND(I135*H135,2)</f>
        <v>0</v>
      </c>
      <c r="K135" s="209" t="s">
        <v>124</v>
      </c>
      <c r="L135" s="214"/>
      <c r="M135" s="215" t="s">
        <v>1</v>
      </c>
      <c r="N135" s="216" t="s">
        <v>44</v>
      </c>
      <c r="O135" s="85"/>
      <c r="P135" s="193">
        <f>O135*H135</f>
        <v>0</v>
      </c>
      <c r="Q135" s="193">
        <v>0.01004</v>
      </c>
      <c r="R135" s="193">
        <f>Q135*H135</f>
        <v>0.30120000000000002</v>
      </c>
      <c r="S135" s="193">
        <v>0</v>
      </c>
      <c r="T135" s="19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5" t="s">
        <v>989</v>
      </c>
      <c r="AT135" s="195" t="s">
        <v>986</v>
      </c>
      <c r="AU135" s="195" t="s">
        <v>79</v>
      </c>
      <c r="AY135" s="11" t="s">
        <v>126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1" t="s">
        <v>87</v>
      </c>
      <c r="BK135" s="196">
        <f>ROUND(I135*H135,2)</f>
        <v>0</v>
      </c>
      <c r="BL135" s="11" t="s">
        <v>989</v>
      </c>
      <c r="BM135" s="195" t="s">
        <v>1017</v>
      </c>
    </row>
    <row r="136" s="2" customFormat="1">
      <c r="A136" s="32"/>
      <c r="B136" s="33"/>
      <c r="C136" s="34"/>
      <c r="D136" s="197" t="s">
        <v>128</v>
      </c>
      <c r="E136" s="34"/>
      <c r="F136" s="198" t="s">
        <v>1016</v>
      </c>
      <c r="G136" s="34"/>
      <c r="H136" s="34"/>
      <c r="I136" s="199"/>
      <c r="J136" s="34"/>
      <c r="K136" s="34"/>
      <c r="L136" s="38"/>
      <c r="M136" s="200"/>
      <c r="N136" s="201"/>
      <c r="O136" s="85"/>
      <c r="P136" s="85"/>
      <c r="Q136" s="85"/>
      <c r="R136" s="85"/>
      <c r="S136" s="85"/>
      <c r="T136" s="86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1" t="s">
        <v>128</v>
      </c>
      <c r="AU136" s="11" t="s">
        <v>79</v>
      </c>
    </row>
    <row r="137" s="2" customFormat="1" ht="16.5" customHeight="1">
      <c r="A137" s="32"/>
      <c r="B137" s="33"/>
      <c r="C137" s="207" t="s">
        <v>182</v>
      </c>
      <c r="D137" s="207" t="s">
        <v>986</v>
      </c>
      <c r="E137" s="208" t="s">
        <v>1018</v>
      </c>
      <c r="F137" s="209" t="s">
        <v>1019</v>
      </c>
      <c r="G137" s="210" t="s">
        <v>123</v>
      </c>
      <c r="H137" s="211">
        <v>30</v>
      </c>
      <c r="I137" s="212"/>
      <c r="J137" s="213">
        <f>ROUND(I137*H137,2)</f>
        <v>0</v>
      </c>
      <c r="K137" s="209" t="s">
        <v>124</v>
      </c>
      <c r="L137" s="214"/>
      <c r="M137" s="215" t="s">
        <v>1</v>
      </c>
      <c r="N137" s="216" t="s">
        <v>44</v>
      </c>
      <c r="O137" s="85"/>
      <c r="P137" s="193">
        <f>O137*H137</f>
        <v>0</v>
      </c>
      <c r="Q137" s="193">
        <v>0.01006</v>
      </c>
      <c r="R137" s="193">
        <f>Q137*H137</f>
        <v>0.30179999999999996</v>
      </c>
      <c r="S137" s="193">
        <v>0</v>
      </c>
      <c r="T137" s="194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5" t="s">
        <v>989</v>
      </c>
      <c r="AT137" s="195" t="s">
        <v>986</v>
      </c>
      <c r="AU137" s="195" t="s">
        <v>79</v>
      </c>
      <c r="AY137" s="11" t="s">
        <v>126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1" t="s">
        <v>87</v>
      </c>
      <c r="BK137" s="196">
        <f>ROUND(I137*H137,2)</f>
        <v>0</v>
      </c>
      <c r="BL137" s="11" t="s">
        <v>989</v>
      </c>
      <c r="BM137" s="195" t="s">
        <v>1020</v>
      </c>
    </row>
    <row r="138" s="2" customFormat="1">
      <c r="A138" s="32"/>
      <c r="B138" s="33"/>
      <c r="C138" s="34"/>
      <c r="D138" s="197" t="s">
        <v>128</v>
      </c>
      <c r="E138" s="34"/>
      <c r="F138" s="198" t="s">
        <v>1019</v>
      </c>
      <c r="G138" s="34"/>
      <c r="H138" s="34"/>
      <c r="I138" s="199"/>
      <c r="J138" s="34"/>
      <c r="K138" s="34"/>
      <c r="L138" s="38"/>
      <c r="M138" s="200"/>
      <c r="N138" s="201"/>
      <c r="O138" s="85"/>
      <c r="P138" s="85"/>
      <c r="Q138" s="85"/>
      <c r="R138" s="85"/>
      <c r="S138" s="85"/>
      <c r="T138" s="86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1" t="s">
        <v>128</v>
      </c>
      <c r="AU138" s="11" t="s">
        <v>79</v>
      </c>
    </row>
    <row r="139" s="2" customFormat="1" ht="16.5" customHeight="1">
      <c r="A139" s="32"/>
      <c r="B139" s="33"/>
      <c r="C139" s="207" t="s">
        <v>190</v>
      </c>
      <c r="D139" s="207" t="s">
        <v>986</v>
      </c>
      <c r="E139" s="208" t="s">
        <v>1021</v>
      </c>
      <c r="F139" s="209" t="s">
        <v>1022</v>
      </c>
      <c r="G139" s="210" t="s">
        <v>123</v>
      </c>
      <c r="H139" s="211">
        <v>30</v>
      </c>
      <c r="I139" s="212"/>
      <c r="J139" s="213">
        <f>ROUND(I139*H139,2)</f>
        <v>0</v>
      </c>
      <c r="K139" s="209" t="s">
        <v>124</v>
      </c>
      <c r="L139" s="214"/>
      <c r="M139" s="215" t="s">
        <v>1</v>
      </c>
      <c r="N139" s="216" t="s">
        <v>44</v>
      </c>
      <c r="O139" s="85"/>
      <c r="P139" s="193">
        <f>O139*H139</f>
        <v>0</v>
      </c>
      <c r="Q139" s="193">
        <v>0.010030000000000001</v>
      </c>
      <c r="R139" s="193">
        <f>Q139*H139</f>
        <v>0.3009</v>
      </c>
      <c r="S139" s="193">
        <v>0</v>
      </c>
      <c r="T139" s="194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5" t="s">
        <v>989</v>
      </c>
      <c r="AT139" s="195" t="s">
        <v>986</v>
      </c>
      <c r="AU139" s="195" t="s">
        <v>79</v>
      </c>
      <c r="AY139" s="11" t="s">
        <v>126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1" t="s">
        <v>87</v>
      </c>
      <c r="BK139" s="196">
        <f>ROUND(I139*H139,2)</f>
        <v>0</v>
      </c>
      <c r="BL139" s="11" t="s">
        <v>989</v>
      </c>
      <c r="BM139" s="195" t="s">
        <v>1023</v>
      </c>
    </row>
    <row r="140" s="2" customFormat="1">
      <c r="A140" s="32"/>
      <c r="B140" s="33"/>
      <c r="C140" s="34"/>
      <c r="D140" s="197" t="s">
        <v>128</v>
      </c>
      <c r="E140" s="34"/>
      <c r="F140" s="198" t="s">
        <v>1022</v>
      </c>
      <c r="G140" s="34"/>
      <c r="H140" s="34"/>
      <c r="I140" s="199"/>
      <c r="J140" s="34"/>
      <c r="K140" s="34"/>
      <c r="L140" s="38"/>
      <c r="M140" s="200"/>
      <c r="N140" s="201"/>
      <c r="O140" s="85"/>
      <c r="P140" s="85"/>
      <c r="Q140" s="85"/>
      <c r="R140" s="85"/>
      <c r="S140" s="85"/>
      <c r="T140" s="86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128</v>
      </c>
      <c r="AU140" s="11" t="s">
        <v>79</v>
      </c>
    </row>
    <row r="141" s="2" customFormat="1" ht="16.5" customHeight="1">
      <c r="A141" s="32"/>
      <c r="B141" s="33"/>
      <c r="C141" s="207" t="s">
        <v>195</v>
      </c>
      <c r="D141" s="207" t="s">
        <v>986</v>
      </c>
      <c r="E141" s="208" t="s">
        <v>1024</v>
      </c>
      <c r="F141" s="209" t="s">
        <v>1025</v>
      </c>
      <c r="G141" s="210" t="s">
        <v>123</v>
      </c>
      <c r="H141" s="211">
        <v>30</v>
      </c>
      <c r="I141" s="212"/>
      <c r="J141" s="213">
        <f>ROUND(I141*H141,2)</f>
        <v>0</v>
      </c>
      <c r="K141" s="209" t="s">
        <v>124</v>
      </c>
      <c r="L141" s="214"/>
      <c r="M141" s="215" t="s">
        <v>1</v>
      </c>
      <c r="N141" s="216" t="s">
        <v>44</v>
      </c>
      <c r="O141" s="85"/>
      <c r="P141" s="193">
        <f>O141*H141</f>
        <v>0</v>
      </c>
      <c r="Q141" s="193">
        <v>0.010030000000000001</v>
      </c>
      <c r="R141" s="193">
        <f>Q141*H141</f>
        <v>0.3009</v>
      </c>
      <c r="S141" s="193">
        <v>0</v>
      </c>
      <c r="T141" s="19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5" t="s">
        <v>989</v>
      </c>
      <c r="AT141" s="195" t="s">
        <v>986</v>
      </c>
      <c r="AU141" s="195" t="s">
        <v>79</v>
      </c>
      <c r="AY141" s="11" t="s">
        <v>126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1" t="s">
        <v>87</v>
      </c>
      <c r="BK141" s="196">
        <f>ROUND(I141*H141,2)</f>
        <v>0</v>
      </c>
      <c r="BL141" s="11" t="s">
        <v>989</v>
      </c>
      <c r="BM141" s="195" t="s">
        <v>1026</v>
      </c>
    </row>
    <row r="142" s="2" customFormat="1">
      <c r="A142" s="32"/>
      <c r="B142" s="33"/>
      <c r="C142" s="34"/>
      <c r="D142" s="197" t="s">
        <v>128</v>
      </c>
      <c r="E142" s="34"/>
      <c r="F142" s="198" t="s">
        <v>1025</v>
      </c>
      <c r="G142" s="34"/>
      <c r="H142" s="34"/>
      <c r="I142" s="199"/>
      <c r="J142" s="34"/>
      <c r="K142" s="34"/>
      <c r="L142" s="38"/>
      <c r="M142" s="200"/>
      <c r="N142" s="201"/>
      <c r="O142" s="85"/>
      <c r="P142" s="85"/>
      <c r="Q142" s="85"/>
      <c r="R142" s="85"/>
      <c r="S142" s="85"/>
      <c r="T142" s="86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1" t="s">
        <v>128</v>
      </c>
      <c r="AU142" s="11" t="s">
        <v>79</v>
      </c>
    </row>
    <row r="143" s="2" customFormat="1" ht="16.5" customHeight="1">
      <c r="A143" s="32"/>
      <c r="B143" s="33"/>
      <c r="C143" s="207" t="s">
        <v>200</v>
      </c>
      <c r="D143" s="207" t="s">
        <v>986</v>
      </c>
      <c r="E143" s="208" t="s">
        <v>1027</v>
      </c>
      <c r="F143" s="209" t="s">
        <v>1028</v>
      </c>
      <c r="G143" s="210" t="s">
        <v>123</v>
      </c>
      <c r="H143" s="211">
        <v>30</v>
      </c>
      <c r="I143" s="212"/>
      <c r="J143" s="213">
        <f>ROUND(I143*H143,2)</f>
        <v>0</v>
      </c>
      <c r="K143" s="209" t="s">
        <v>124</v>
      </c>
      <c r="L143" s="214"/>
      <c r="M143" s="215" t="s">
        <v>1</v>
      </c>
      <c r="N143" s="216" t="s">
        <v>44</v>
      </c>
      <c r="O143" s="85"/>
      <c r="P143" s="193">
        <f>O143*H143</f>
        <v>0</v>
      </c>
      <c r="Q143" s="193">
        <v>0.010070000000000001</v>
      </c>
      <c r="R143" s="193">
        <f>Q143*H143</f>
        <v>0.30210000000000004</v>
      </c>
      <c r="S143" s="193">
        <v>0</v>
      </c>
      <c r="T143" s="194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5" t="s">
        <v>989</v>
      </c>
      <c r="AT143" s="195" t="s">
        <v>986</v>
      </c>
      <c r="AU143" s="195" t="s">
        <v>79</v>
      </c>
      <c r="AY143" s="11" t="s">
        <v>126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1" t="s">
        <v>87</v>
      </c>
      <c r="BK143" s="196">
        <f>ROUND(I143*H143,2)</f>
        <v>0</v>
      </c>
      <c r="BL143" s="11" t="s">
        <v>989</v>
      </c>
      <c r="BM143" s="195" t="s">
        <v>1029</v>
      </c>
    </row>
    <row r="144" s="2" customFormat="1">
      <c r="A144" s="32"/>
      <c r="B144" s="33"/>
      <c r="C144" s="34"/>
      <c r="D144" s="197" t="s">
        <v>128</v>
      </c>
      <c r="E144" s="34"/>
      <c r="F144" s="198" t="s">
        <v>1028</v>
      </c>
      <c r="G144" s="34"/>
      <c r="H144" s="34"/>
      <c r="I144" s="199"/>
      <c r="J144" s="34"/>
      <c r="K144" s="34"/>
      <c r="L144" s="38"/>
      <c r="M144" s="200"/>
      <c r="N144" s="201"/>
      <c r="O144" s="85"/>
      <c r="P144" s="85"/>
      <c r="Q144" s="85"/>
      <c r="R144" s="85"/>
      <c r="S144" s="85"/>
      <c r="T144" s="86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1" t="s">
        <v>128</v>
      </c>
      <c r="AU144" s="11" t="s">
        <v>79</v>
      </c>
    </row>
    <row r="145" s="2" customFormat="1" ht="16.5" customHeight="1">
      <c r="A145" s="32"/>
      <c r="B145" s="33"/>
      <c r="C145" s="207" t="s">
        <v>8</v>
      </c>
      <c r="D145" s="207" t="s">
        <v>986</v>
      </c>
      <c r="E145" s="208" t="s">
        <v>1030</v>
      </c>
      <c r="F145" s="209" t="s">
        <v>1031</v>
      </c>
      <c r="G145" s="210" t="s">
        <v>123</v>
      </c>
      <c r="H145" s="211">
        <v>30</v>
      </c>
      <c r="I145" s="212"/>
      <c r="J145" s="213">
        <f>ROUND(I145*H145,2)</f>
        <v>0</v>
      </c>
      <c r="K145" s="209" t="s">
        <v>124</v>
      </c>
      <c r="L145" s="214"/>
      <c r="M145" s="215" t="s">
        <v>1</v>
      </c>
      <c r="N145" s="216" t="s">
        <v>44</v>
      </c>
      <c r="O145" s="85"/>
      <c r="P145" s="193">
        <f>O145*H145</f>
        <v>0</v>
      </c>
      <c r="Q145" s="193">
        <v>0.01014</v>
      </c>
      <c r="R145" s="193">
        <f>Q145*H145</f>
        <v>0.30419999999999997</v>
      </c>
      <c r="S145" s="193">
        <v>0</v>
      </c>
      <c r="T145" s="19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5" t="s">
        <v>989</v>
      </c>
      <c r="AT145" s="195" t="s">
        <v>986</v>
      </c>
      <c r="AU145" s="195" t="s">
        <v>79</v>
      </c>
      <c r="AY145" s="11" t="s">
        <v>126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1" t="s">
        <v>87</v>
      </c>
      <c r="BK145" s="196">
        <f>ROUND(I145*H145,2)</f>
        <v>0</v>
      </c>
      <c r="BL145" s="11" t="s">
        <v>989</v>
      </c>
      <c r="BM145" s="195" t="s">
        <v>1032</v>
      </c>
    </row>
    <row r="146" s="2" customFormat="1">
      <c r="A146" s="32"/>
      <c r="B146" s="33"/>
      <c r="C146" s="34"/>
      <c r="D146" s="197" t="s">
        <v>128</v>
      </c>
      <c r="E146" s="34"/>
      <c r="F146" s="198" t="s">
        <v>1031</v>
      </c>
      <c r="G146" s="34"/>
      <c r="H146" s="34"/>
      <c r="I146" s="199"/>
      <c r="J146" s="34"/>
      <c r="K146" s="34"/>
      <c r="L146" s="38"/>
      <c r="M146" s="200"/>
      <c r="N146" s="201"/>
      <c r="O146" s="85"/>
      <c r="P146" s="85"/>
      <c r="Q146" s="85"/>
      <c r="R146" s="85"/>
      <c r="S146" s="85"/>
      <c r="T146" s="86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1" t="s">
        <v>128</v>
      </c>
      <c r="AU146" s="11" t="s">
        <v>79</v>
      </c>
    </row>
    <row r="147" s="2" customFormat="1">
      <c r="A147" s="32"/>
      <c r="B147" s="33"/>
      <c r="C147" s="207" t="s">
        <v>209</v>
      </c>
      <c r="D147" s="207" t="s">
        <v>986</v>
      </c>
      <c r="E147" s="208" t="s">
        <v>1033</v>
      </c>
      <c r="F147" s="209" t="s">
        <v>1034</v>
      </c>
      <c r="G147" s="210" t="s">
        <v>123</v>
      </c>
      <c r="H147" s="211">
        <v>4</v>
      </c>
      <c r="I147" s="212"/>
      <c r="J147" s="213">
        <f>ROUND(I147*H147,2)</f>
        <v>0</v>
      </c>
      <c r="K147" s="209" t="s">
        <v>124</v>
      </c>
      <c r="L147" s="214"/>
      <c r="M147" s="215" t="s">
        <v>1</v>
      </c>
      <c r="N147" s="216" t="s">
        <v>44</v>
      </c>
      <c r="O147" s="85"/>
      <c r="P147" s="193">
        <f>O147*H147</f>
        <v>0</v>
      </c>
      <c r="Q147" s="193">
        <v>0.034290000000000001</v>
      </c>
      <c r="R147" s="193">
        <f>Q147*H147</f>
        <v>0.13716</v>
      </c>
      <c r="S147" s="193">
        <v>0</v>
      </c>
      <c r="T147" s="194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5" t="s">
        <v>989</v>
      </c>
      <c r="AT147" s="195" t="s">
        <v>986</v>
      </c>
      <c r="AU147" s="195" t="s">
        <v>79</v>
      </c>
      <c r="AY147" s="11" t="s">
        <v>126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1" t="s">
        <v>87</v>
      </c>
      <c r="BK147" s="196">
        <f>ROUND(I147*H147,2)</f>
        <v>0</v>
      </c>
      <c r="BL147" s="11" t="s">
        <v>989</v>
      </c>
      <c r="BM147" s="195" t="s">
        <v>1035</v>
      </c>
    </row>
    <row r="148" s="2" customFormat="1">
      <c r="A148" s="32"/>
      <c r="B148" s="33"/>
      <c r="C148" s="34"/>
      <c r="D148" s="197" t="s">
        <v>128</v>
      </c>
      <c r="E148" s="34"/>
      <c r="F148" s="198" t="s">
        <v>1034</v>
      </c>
      <c r="G148" s="34"/>
      <c r="H148" s="34"/>
      <c r="I148" s="199"/>
      <c r="J148" s="34"/>
      <c r="K148" s="34"/>
      <c r="L148" s="38"/>
      <c r="M148" s="200"/>
      <c r="N148" s="201"/>
      <c r="O148" s="85"/>
      <c r="P148" s="85"/>
      <c r="Q148" s="85"/>
      <c r="R148" s="85"/>
      <c r="S148" s="85"/>
      <c r="T148" s="86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1" t="s">
        <v>128</v>
      </c>
      <c r="AU148" s="11" t="s">
        <v>79</v>
      </c>
    </row>
    <row r="149" s="2" customFormat="1">
      <c r="A149" s="32"/>
      <c r="B149" s="33"/>
      <c r="C149" s="207" t="s">
        <v>214</v>
      </c>
      <c r="D149" s="207" t="s">
        <v>986</v>
      </c>
      <c r="E149" s="208" t="s">
        <v>1036</v>
      </c>
      <c r="F149" s="209" t="s">
        <v>1037</v>
      </c>
      <c r="G149" s="210" t="s">
        <v>123</v>
      </c>
      <c r="H149" s="211">
        <v>4</v>
      </c>
      <c r="I149" s="212"/>
      <c r="J149" s="213">
        <f>ROUND(I149*H149,2)</f>
        <v>0</v>
      </c>
      <c r="K149" s="209" t="s">
        <v>124</v>
      </c>
      <c r="L149" s="214"/>
      <c r="M149" s="215" t="s">
        <v>1</v>
      </c>
      <c r="N149" s="216" t="s">
        <v>44</v>
      </c>
      <c r="O149" s="85"/>
      <c r="P149" s="193">
        <f>O149*H149</f>
        <v>0</v>
      </c>
      <c r="Q149" s="193">
        <v>0.034819999999999997</v>
      </c>
      <c r="R149" s="193">
        <f>Q149*H149</f>
        <v>0.13927999999999999</v>
      </c>
      <c r="S149" s="193">
        <v>0</v>
      </c>
      <c r="T149" s="194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5" t="s">
        <v>989</v>
      </c>
      <c r="AT149" s="195" t="s">
        <v>986</v>
      </c>
      <c r="AU149" s="195" t="s">
        <v>79</v>
      </c>
      <c r="AY149" s="11" t="s">
        <v>126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1" t="s">
        <v>87</v>
      </c>
      <c r="BK149" s="196">
        <f>ROUND(I149*H149,2)</f>
        <v>0</v>
      </c>
      <c r="BL149" s="11" t="s">
        <v>989</v>
      </c>
      <c r="BM149" s="195" t="s">
        <v>1038</v>
      </c>
    </row>
    <row r="150" s="2" customFormat="1">
      <c r="A150" s="32"/>
      <c r="B150" s="33"/>
      <c r="C150" s="34"/>
      <c r="D150" s="197" t="s">
        <v>128</v>
      </c>
      <c r="E150" s="34"/>
      <c r="F150" s="198" t="s">
        <v>1037</v>
      </c>
      <c r="G150" s="34"/>
      <c r="H150" s="34"/>
      <c r="I150" s="199"/>
      <c r="J150" s="34"/>
      <c r="K150" s="34"/>
      <c r="L150" s="38"/>
      <c r="M150" s="200"/>
      <c r="N150" s="201"/>
      <c r="O150" s="85"/>
      <c r="P150" s="85"/>
      <c r="Q150" s="85"/>
      <c r="R150" s="85"/>
      <c r="S150" s="85"/>
      <c r="T150" s="86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1" t="s">
        <v>128</v>
      </c>
      <c r="AU150" s="11" t="s">
        <v>79</v>
      </c>
    </row>
    <row r="151" s="2" customFormat="1">
      <c r="A151" s="32"/>
      <c r="B151" s="33"/>
      <c r="C151" s="207" t="s">
        <v>219</v>
      </c>
      <c r="D151" s="207" t="s">
        <v>986</v>
      </c>
      <c r="E151" s="208" t="s">
        <v>1039</v>
      </c>
      <c r="F151" s="209" t="s">
        <v>1040</v>
      </c>
      <c r="G151" s="210" t="s">
        <v>123</v>
      </c>
      <c r="H151" s="211">
        <v>4</v>
      </c>
      <c r="I151" s="212"/>
      <c r="J151" s="213">
        <f>ROUND(I151*H151,2)</f>
        <v>0</v>
      </c>
      <c r="K151" s="209" t="s">
        <v>124</v>
      </c>
      <c r="L151" s="214"/>
      <c r="M151" s="215" t="s">
        <v>1</v>
      </c>
      <c r="N151" s="216" t="s">
        <v>44</v>
      </c>
      <c r="O151" s="85"/>
      <c r="P151" s="193">
        <f>O151*H151</f>
        <v>0</v>
      </c>
      <c r="Q151" s="193">
        <v>0.032770000000000001</v>
      </c>
      <c r="R151" s="193">
        <f>Q151*H151</f>
        <v>0.13108</v>
      </c>
      <c r="S151" s="193">
        <v>0</v>
      </c>
      <c r="T151" s="194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5" t="s">
        <v>989</v>
      </c>
      <c r="AT151" s="195" t="s">
        <v>986</v>
      </c>
      <c r="AU151" s="195" t="s">
        <v>79</v>
      </c>
      <c r="AY151" s="11" t="s">
        <v>126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1" t="s">
        <v>87</v>
      </c>
      <c r="BK151" s="196">
        <f>ROUND(I151*H151,2)</f>
        <v>0</v>
      </c>
      <c r="BL151" s="11" t="s">
        <v>989</v>
      </c>
      <c r="BM151" s="195" t="s">
        <v>1041</v>
      </c>
    </row>
    <row r="152" s="2" customFormat="1">
      <c r="A152" s="32"/>
      <c r="B152" s="33"/>
      <c r="C152" s="34"/>
      <c r="D152" s="197" t="s">
        <v>128</v>
      </c>
      <c r="E152" s="34"/>
      <c r="F152" s="198" t="s">
        <v>1040</v>
      </c>
      <c r="G152" s="34"/>
      <c r="H152" s="34"/>
      <c r="I152" s="199"/>
      <c r="J152" s="34"/>
      <c r="K152" s="34"/>
      <c r="L152" s="38"/>
      <c r="M152" s="200"/>
      <c r="N152" s="201"/>
      <c r="O152" s="85"/>
      <c r="P152" s="85"/>
      <c r="Q152" s="85"/>
      <c r="R152" s="85"/>
      <c r="S152" s="85"/>
      <c r="T152" s="86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1" t="s">
        <v>128</v>
      </c>
      <c r="AU152" s="11" t="s">
        <v>79</v>
      </c>
    </row>
    <row r="153" s="2" customFormat="1">
      <c r="A153" s="32"/>
      <c r="B153" s="33"/>
      <c r="C153" s="207" t="s">
        <v>224</v>
      </c>
      <c r="D153" s="207" t="s">
        <v>986</v>
      </c>
      <c r="E153" s="208" t="s">
        <v>1042</v>
      </c>
      <c r="F153" s="209" t="s">
        <v>1043</v>
      </c>
      <c r="G153" s="210" t="s">
        <v>123</v>
      </c>
      <c r="H153" s="211">
        <v>4</v>
      </c>
      <c r="I153" s="212"/>
      <c r="J153" s="213">
        <f>ROUND(I153*H153,2)</f>
        <v>0</v>
      </c>
      <c r="K153" s="209" t="s">
        <v>124</v>
      </c>
      <c r="L153" s="214"/>
      <c r="M153" s="215" t="s">
        <v>1</v>
      </c>
      <c r="N153" s="216" t="s">
        <v>44</v>
      </c>
      <c r="O153" s="85"/>
      <c r="P153" s="193">
        <f>O153*H153</f>
        <v>0</v>
      </c>
      <c r="Q153" s="193">
        <v>0.030020000000000002</v>
      </c>
      <c r="R153" s="193">
        <f>Q153*H153</f>
        <v>0.12008000000000001</v>
      </c>
      <c r="S153" s="193">
        <v>0</v>
      </c>
      <c r="T153" s="194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5" t="s">
        <v>989</v>
      </c>
      <c r="AT153" s="195" t="s">
        <v>986</v>
      </c>
      <c r="AU153" s="195" t="s">
        <v>79</v>
      </c>
      <c r="AY153" s="11" t="s">
        <v>126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1" t="s">
        <v>87</v>
      </c>
      <c r="BK153" s="196">
        <f>ROUND(I153*H153,2)</f>
        <v>0</v>
      </c>
      <c r="BL153" s="11" t="s">
        <v>989</v>
      </c>
      <c r="BM153" s="195" t="s">
        <v>1044</v>
      </c>
    </row>
    <row r="154" s="2" customFormat="1">
      <c r="A154" s="32"/>
      <c r="B154" s="33"/>
      <c r="C154" s="34"/>
      <c r="D154" s="197" t="s">
        <v>128</v>
      </c>
      <c r="E154" s="34"/>
      <c r="F154" s="198" t="s">
        <v>1043</v>
      </c>
      <c r="G154" s="34"/>
      <c r="H154" s="34"/>
      <c r="I154" s="199"/>
      <c r="J154" s="34"/>
      <c r="K154" s="34"/>
      <c r="L154" s="38"/>
      <c r="M154" s="203"/>
      <c r="N154" s="204"/>
      <c r="O154" s="205"/>
      <c r="P154" s="205"/>
      <c r="Q154" s="205"/>
      <c r="R154" s="205"/>
      <c r="S154" s="205"/>
      <c r="T154" s="206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1" t="s">
        <v>128</v>
      </c>
      <c r="AU154" s="11" t="s">
        <v>79</v>
      </c>
    </row>
    <row r="155" s="2" customFormat="1" ht="6.96" customHeight="1">
      <c r="A155" s="32"/>
      <c r="B155" s="60"/>
      <c r="C155" s="61"/>
      <c r="D155" s="61"/>
      <c r="E155" s="61"/>
      <c r="F155" s="61"/>
      <c r="G155" s="61"/>
      <c r="H155" s="61"/>
      <c r="I155" s="61"/>
      <c r="J155" s="61"/>
      <c r="K155" s="61"/>
      <c r="L155" s="38"/>
      <c r="M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</row>
  </sheetData>
  <sheetProtection sheet="1" autoFilter="0" formatColumns="0" formatRows="0" objects="1" scenarios="1" spinCount="100000" saltValue="1wl5wH4fMjEY9Wf2m+WP2e7sSZ+tS9BwSbKHnRhCaVkhONixRWhmwGhGYewVTJJ8x8a6UBL/ML+TNlf7igEzwg==" hashValue="1V4hmxtasRKmS1FHKfaI17AYEiRbkWBC4xvj9V49aHjPZcOpgeBSR46tyFfR4gYTqYScCOaXoJ8ZGdXVTXblDg==" algorithmName="SHA-512" password="CC35"/>
  <autoFilter ref="C115:K154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95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89</v>
      </c>
    </row>
    <row r="4" hidden="1" s="1" customFormat="1" ht="24.96" customHeight="1">
      <c r="B4" s="14"/>
      <c r="D4" s="132" t="s">
        <v>99</v>
      </c>
      <c r="L4" s="14"/>
      <c r="M4" s="133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34" t="s">
        <v>16</v>
      </c>
      <c r="L6" s="14"/>
    </row>
    <row r="7" hidden="1" s="1" customFormat="1" ht="26.25" customHeight="1">
      <c r="B7" s="14"/>
      <c r="E7" s="135" t="str">
        <f>'Rekapitulace stavby'!K6</f>
        <v>Svařování, navařování, broušení, výměna ocelových součástí výhybek a kolejnic v obvodu ST Karlovy Vary</v>
      </c>
      <c r="F7" s="134"/>
      <c r="G7" s="134"/>
      <c r="H7" s="134"/>
      <c r="L7" s="14"/>
    </row>
    <row r="8" hidden="1" s="2" customFormat="1" ht="12" customHeight="1">
      <c r="A8" s="32"/>
      <c r="B8" s="38"/>
      <c r="C8" s="32"/>
      <c r="D8" s="134" t="s">
        <v>100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6" t="s">
        <v>1045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25. 5. 2021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7" t="s">
        <v>28</v>
      </c>
      <c r="F15" s="32"/>
      <c r="G15" s="32"/>
      <c r="H15" s="32"/>
      <c r="I15" s="134" t="s">
        <v>29</v>
      </c>
      <c r="J15" s="137" t="s">
        <v>30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34" t="s">
        <v>31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29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34" t="s">
        <v>33</v>
      </c>
      <c r="E20" s="32"/>
      <c r="F20" s="32"/>
      <c r="G20" s="32"/>
      <c r="H20" s="32"/>
      <c r="I20" s="134" t="s">
        <v>25</v>
      </c>
      <c r="J20" s="137" t="s">
        <v>1</v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7" t="s">
        <v>34</v>
      </c>
      <c r="F21" s="32"/>
      <c r="G21" s="32"/>
      <c r="H21" s="32"/>
      <c r="I21" s="134" t="s">
        <v>29</v>
      </c>
      <c r="J21" s="137" t="s">
        <v>1</v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34" t="s">
        <v>36</v>
      </c>
      <c r="E23" s="32"/>
      <c r="F23" s="32"/>
      <c r="G23" s="32"/>
      <c r="H23" s="32"/>
      <c r="I23" s="134" t="s">
        <v>25</v>
      </c>
      <c r="J23" s="137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7" t="s">
        <v>37</v>
      </c>
      <c r="F24" s="32"/>
      <c r="G24" s="32"/>
      <c r="H24" s="32"/>
      <c r="I24" s="134" t="s">
        <v>29</v>
      </c>
      <c r="J24" s="137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34" t="s">
        <v>38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4" t="s">
        <v>39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6" t="s">
        <v>41</v>
      </c>
      <c r="G32" s="32"/>
      <c r="H32" s="32"/>
      <c r="I32" s="146" t="s">
        <v>40</v>
      </c>
      <c r="J32" s="146" t="s">
        <v>42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43</v>
      </c>
      <c r="E33" s="134" t="s">
        <v>44</v>
      </c>
      <c r="F33" s="148">
        <f>ROUND((SUM(BE116:BE126)),  2)</f>
        <v>0</v>
      </c>
      <c r="G33" s="32"/>
      <c r="H33" s="32"/>
      <c r="I33" s="149">
        <v>0.20999999999999999</v>
      </c>
      <c r="J33" s="148">
        <f>ROUND(((SUM(BE116:BE126))*I33),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34" t="s">
        <v>45</v>
      </c>
      <c r="F34" s="148">
        <f>ROUND((SUM(BF116:BF126)),  2)</f>
        <v>0</v>
      </c>
      <c r="G34" s="32"/>
      <c r="H34" s="32"/>
      <c r="I34" s="149">
        <v>0.14999999999999999</v>
      </c>
      <c r="J34" s="148">
        <f>ROUND(((SUM(BF116:BF126))*I34),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46</v>
      </c>
      <c r="F35" s="148">
        <f>ROUND((SUM(BG116:BG126)),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47</v>
      </c>
      <c r="F36" s="148">
        <f>ROUND((SUM(BH116:BH126)),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48</v>
      </c>
      <c r="F37" s="148">
        <f>ROUND((SUM(BI116:BI126)),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1" customFormat="1" ht="14.4" customHeight="1">
      <c r="B41" s="14"/>
      <c r="L41" s="14"/>
    </row>
    <row r="42" hidden="1" s="1" customFormat="1" ht="14.4" customHeight="1">
      <c r="B42" s="14"/>
      <c r="L42" s="14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57" t="s">
        <v>52</v>
      </c>
      <c r="E50" s="158"/>
      <c r="F50" s="158"/>
      <c r="G50" s="157" t="s">
        <v>53</v>
      </c>
      <c r="H50" s="158"/>
      <c r="I50" s="158"/>
      <c r="J50" s="158"/>
      <c r="K50" s="158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59" t="s">
        <v>54</v>
      </c>
      <c r="E61" s="160"/>
      <c r="F61" s="161" t="s">
        <v>55</v>
      </c>
      <c r="G61" s="159" t="s">
        <v>54</v>
      </c>
      <c r="H61" s="160"/>
      <c r="I61" s="160"/>
      <c r="J61" s="162" t="s">
        <v>55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57" t="s">
        <v>56</v>
      </c>
      <c r="E65" s="163"/>
      <c r="F65" s="163"/>
      <c r="G65" s="157" t="s">
        <v>57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59" t="s">
        <v>54</v>
      </c>
      <c r="E76" s="160"/>
      <c r="F76" s="161" t="s">
        <v>55</v>
      </c>
      <c r="G76" s="159" t="s">
        <v>54</v>
      </c>
      <c r="H76" s="160"/>
      <c r="I76" s="160"/>
      <c r="J76" s="162" t="s">
        <v>55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hidden="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hidden="1" s="2" customFormat="1" ht="24.96" customHeight="1">
      <c r="A82" s="32"/>
      <c r="B82" s="33"/>
      <c r="C82" s="17" t="s">
        <v>102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hidden="1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hidden="1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hidden="1" s="2" customFormat="1" ht="26.25" customHeight="1">
      <c r="A85" s="32"/>
      <c r="B85" s="33"/>
      <c r="C85" s="34"/>
      <c r="D85" s="34"/>
      <c r="E85" s="168" t="str">
        <f>E7</f>
        <v>Svařování, navařování, broušení, výměna ocelových součástí výhybek a kolejnic v obvodu ST Karlovy Vary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hidden="1" s="2" customFormat="1" ht="12" customHeight="1">
      <c r="A86" s="32"/>
      <c r="B86" s="33"/>
      <c r="C86" s="26" t="s">
        <v>100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hidden="1" s="2" customFormat="1" ht="16.5" customHeight="1">
      <c r="A87" s="32"/>
      <c r="B87" s="33"/>
      <c r="C87" s="34"/>
      <c r="D87" s="34"/>
      <c r="E87" s="70" t="str">
        <f>E9</f>
        <v>A.3 - VON (Sborník Správy železnic 2021)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hidden="1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hidden="1" s="2" customFormat="1" ht="12" customHeight="1">
      <c r="A89" s="32"/>
      <c r="B89" s="33"/>
      <c r="C89" s="26" t="s">
        <v>20</v>
      </c>
      <c r="D89" s="34"/>
      <c r="E89" s="34"/>
      <c r="F89" s="21" t="str">
        <f>F12</f>
        <v>obvod ST K. Vary</v>
      </c>
      <c r="G89" s="34"/>
      <c r="H89" s="34"/>
      <c r="I89" s="26" t="s">
        <v>22</v>
      </c>
      <c r="J89" s="73" t="str">
        <f>IF(J12="","",J12)</f>
        <v>25. 5. 2021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hidden="1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hidden="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 s.o.; OŘ ÚNL - ST K. Vary</v>
      </c>
      <c r="G91" s="34"/>
      <c r="H91" s="34"/>
      <c r="I91" s="26" t="s">
        <v>33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hidden="1" s="2" customFormat="1" ht="15.15" customHeight="1">
      <c r="A92" s="32"/>
      <c r="B92" s="33"/>
      <c r="C92" s="26" t="s">
        <v>31</v>
      </c>
      <c r="D92" s="34"/>
      <c r="E92" s="34"/>
      <c r="F92" s="21" t="str">
        <f>IF(E18="","",E18)</f>
        <v>Vyplň údaj</v>
      </c>
      <c r="G92" s="34"/>
      <c r="H92" s="34"/>
      <c r="I92" s="26" t="s">
        <v>36</v>
      </c>
      <c r="J92" s="30" t="str">
        <f>E24</f>
        <v>Ing. Ondřej Šmejkal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hidden="1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hidden="1" s="2" customFormat="1" ht="29.28" customHeight="1">
      <c r="A94" s="32"/>
      <c r="B94" s="33"/>
      <c r="C94" s="169" t="s">
        <v>103</v>
      </c>
      <c r="D94" s="170"/>
      <c r="E94" s="170"/>
      <c r="F94" s="170"/>
      <c r="G94" s="170"/>
      <c r="H94" s="170"/>
      <c r="I94" s="170"/>
      <c r="J94" s="171" t="s">
        <v>104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hidden="1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hidden="1" s="2" customFormat="1" ht="22.8" customHeight="1">
      <c r="A96" s="32"/>
      <c r="B96" s="33"/>
      <c r="C96" s="172" t="s">
        <v>105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106</v>
      </c>
    </row>
    <row r="97" hidden="1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hidden="1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hidden="1"/>
    <row r="100" hidden="1"/>
    <row r="101" hidden="1"/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107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26.25" customHeight="1">
      <c r="A106" s="32"/>
      <c r="B106" s="33"/>
      <c r="C106" s="34"/>
      <c r="D106" s="34"/>
      <c r="E106" s="168" t="str">
        <f>E7</f>
        <v>Svařování, navařování, broušení, výměna ocelových součástí výhybek a kolejnic v obvodu ST Karlovy Vary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100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A.3 - VON (Sborník Správy železnic 2021)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>obvod ST K. Vary</v>
      </c>
      <c r="G110" s="34"/>
      <c r="H110" s="34"/>
      <c r="I110" s="26" t="s">
        <v>22</v>
      </c>
      <c r="J110" s="73" t="str">
        <f>IF(J12="","",J12)</f>
        <v>25. 5. 2021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 s.o.; OŘ ÚNL - ST K. Vary</v>
      </c>
      <c r="G112" s="34"/>
      <c r="H112" s="34"/>
      <c r="I112" s="26" t="s">
        <v>33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31</v>
      </c>
      <c r="D113" s="34"/>
      <c r="E113" s="34"/>
      <c r="F113" s="21" t="str">
        <f>IF(E18="","",E18)</f>
        <v>Vyplň údaj</v>
      </c>
      <c r="G113" s="34"/>
      <c r="H113" s="34"/>
      <c r="I113" s="26" t="s">
        <v>36</v>
      </c>
      <c r="J113" s="30" t="str">
        <f>E24</f>
        <v>Ing. Ondřej Šmejkal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108</v>
      </c>
      <c r="D115" s="176" t="s">
        <v>64</v>
      </c>
      <c r="E115" s="176" t="s">
        <v>60</v>
      </c>
      <c r="F115" s="176" t="s">
        <v>61</v>
      </c>
      <c r="G115" s="176" t="s">
        <v>109</v>
      </c>
      <c r="H115" s="176" t="s">
        <v>110</v>
      </c>
      <c r="I115" s="176" t="s">
        <v>111</v>
      </c>
      <c r="J115" s="176" t="s">
        <v>104</v>
      </c>
      <c r="K115" s="177" t="s">
        <v>112</v>
      </c>
      <c r="L115" s="178"/>
      <c r="M115" s="94" t="s">
        <v>1</v>
      </c>
      <c r="N115" s="95" t="s">
        <v>43</v>
      </c>
      <c r="O115" s="95" t="s">
        <v>113</v>
      </c>
      <c r="P115" s="95" t="s">
        <v>114</v>
      </c>
      <c r="Q115" s="95" t="s">
        <v>115</v>
      </c>
      <c r="R115" s="95" t="s">
        <v>116</v>
      </c>
      <c r="S115" s="95" t="s">
        <v>117</v>
      </c>
      <c r="T115" s="96" t="s">
        <v>118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119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SUM(P117:P126)</f>
        <v>0</v>
      </c>
      <c r="Q116" s="98"/>
      <c r="R116" s="181">
        <f>SUM(R117:R126)</f>
        <v>0</v>
      </c>
      <c r="S116" s="98"/>
      <c r="T116" s="182">
        <f>SUM(T117:T126)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78</v>
      </c>
      <c r="AU116" s="11" t="s">
        <v>106</v>
      </c>
      <c r="BK116" s="183">
        <f>SUM(BK117:BK126)</f>
        <v>0</v>
      </c>
    </row>
    <row r="117" s="2" customFormat="1">
      <c r="A117" s="32"/>
      <c r="B117" s="33"/>
      <c r="C117" s="184" t="s">
        <v>87</v>
      </c>
      <c r="D117" s="184" t="s">
        <v>120</v>
      </c>
      <c r="E117" s="185" t="s">
        <v>1046</v>
      </c>
      <c r="F117" s="186" t="s">
        <v>1047</v>
      </c>
      <c r="G117" s="187" t="s">
        <v>185</v>
      </c>
      <c r="H117" s="188">
        <v>5000</v>
      </c>
      <c r="I117" s="189"/>
      <c r="J117" s="190">
        <f>ROUND(I117*H117,2)</f>
        <v>0</v>
      </c>
      <c r="K117" s="186" t="s">
        <v>124</v>
      </c>
      <c r="L117" s="38"/>
      <c r="M117" s="191" t="s">
        <v>1</v>
      </c>
      <c r="N117" s="192" t="s">
        <v>44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125</v>
      </c>
      <c r="AT117" s="195" t="s">
        <v>120</v>
      </c>
      <c r="AU117" s="195" t="s">
        <v>79</v>
      </c>
      <c r="AY117" s="11" t="s">
        <v>126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87</v>
      </c>
      <c r="BK117" s="196">
        <f>ROUND(I117*H117,2)</f>
        <v>0</v>
      </c>
      <c r="BL117" s="11" t="s">
        <v>125</v>
      </c>
      <c r="BM117" s="195" t="s">
        <v>1048</v>
      </c>
    </row>
    <row r="118" s="2" customFormat="1">
      <c r="A118" s="32"/>
      <c r="B118" s="33"/>
      <c r="C118" s="34"/>
      <c r="D118" s="197" t="s">
        <v>128</v>
      </c>
      <c r="E118" s="34"/>
      <c r="F118" s="198" t="s">
        <v>1049</v>
      </c>
      <c r="G118" s="34"/>
      <c r="H118" s="34"/>
      <c r="I118" s="199"/>
      <c r="J118" s="34"/>
      <c r="K118" s="34"/>
      <c r="L118" s="38"/>
      <c r="M118" s="200"/>
      <c r="N118" s="201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128</v>
      </c>
      <c r="AU118" s="11" t="s">
        <v>79</v>
      </c>
    </row>
    <row r="119" s="2" customFormat="1">
      <c r="A119" s="32"/>
      <c r="B119" s="33"/>
      <c r="C119" s="34"/>
      <c r="D119" s="197" t="s">
        <v>130</v>
      </c>
      <c r="E119" s="34"/>
      <c r="F119" s="202" t="s">
        <v>1050</v>
      </c>
      <c r="G119" s="34"/>
      <c r="H119" s="34"/>
      <c r="I119" s="199"/>
      <c r="J119" s="34"/>
      <c r="K119" s="34"/>
      <c r="L119" s="38"/>
      <c r="M119" s="200"/>
      <c r="N119" s="201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130</v>
      </c>
      <c r="AU119" s="11" t="s">
        <v>79</v>
      </c>
    </row>
    <row r="120" s="2" customFormat="1">
      <c r="A120" s="32"/>
      <c r="B120" s="33"/>
      <c r="C120" s="184" t="s">
        <v>89</v>
      </c>
      <c r="D120" s="184" t="s">
        <v>120</v>
      </c>
      <c r="E120" s="185" t="s">
        <v>1051</v>
      </c>
      <c r="F120" s="186" t="s">
        <v>1052</v>
      </c>
      <c r="G120" s="187" t="s">
        <v>123</v>
      </c>
      <c r="H120" s="188">
        <v>50</v>
      </c>
      <c r="I120" s="189"/>
      <c r="J120" s="190">
        <f>ROUND(I120*H120,2)</f>
        <v>0</v>
      </c>
      <c r="K120" s="186" t="s">
        <v>124</v>
      </c>
      <c r="L120" s="38"/>
      <c r="M120" s="191" t="s">
        <v>1</v>
      </c>
      <c r="N120" s="192" t="s">
        <v>44</v>
      </c>
      <c r="O120" s="85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5" t="s">
        <v>125</v>
      </c>
      <c r="AT120" s="195" t="s">
        <v>120</v>
      </c>
      <c r="AU120" s="195" t="s">
        <v>79</v>
      </c>
      <c r="AY120" s="11" t="s">
        <v>126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1" t="s">
        <v>87</v>
      </c>
      <c r="BK120" s="196">
        <f>ROUND(I120*H120,2)</f>
        <v>0</v>
      </c>
      <c r="BL120" s="11" t="s">
        <v>125</v>
      </c>
      <c r="BM120" s="195" t="s">
        <v>1053</v>
      </c>
    </row>
    <row r="121" s="2" customFormat="1">
      <c r="A121" s="32"/>
      <c r="B121" s="33"/>
      <c r="C121" s="34"/>
      <c r="D121" s="197" t="s">
        <v>128</v>
      </c>
      <c r="E121" s="34"/>
      <c r="F121" s="198" t="s">
        <v>1054</v>
      </c>
      <c r="G121" s="34"/>
      <c r="H121" s="34"/>
      <c r="I121" s="199"/>
      <c r="J121" s="34"/>
      <c r="K121" s="34"/>
      <c r="L121" s="38"/>
      <c r="M121" s="200"/>
      <c r="N121" s="201"/>
      <c r="O121" s="85"/>
      <c r="P121" s="85"/>
      <c r="Q121" s="85"/>
      <c r="R121" s="85"/>
      <c r="S121" s="85"/>
      <c r="T121" s="86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128</v>
      </c>
      <c r="AU121" s="11" t="s">
        <v>79</v>
      </c>
    </row>
    <row r="122" s="2" customFormat="1">
      <c r="A122" s="32"/>
      <c r="B122" s="33"/>
      <c r="C122" s="34"/>
      <c r="D122" s="197" t="s">
        <v>130</v>
      </c>
      <c r="E122" s="34"/>
      <c r="F122" s="202" t="s">
        <v>1055</v>
      </c>
      <c r="G122" s="34"/>
      <c r="H122" s="34"/>
      <c r="I122" s="199"/>
      <c r="J122" s="34"/>
      <c r="K122" s="34"/>
      <c r="L122" s="38"/>
      <c r="M122" s="200"/>
      <c r="N122" s="201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130</v>
      </c>
      <c r="AU122" s="11" t="s">
        <v>79</v>
      </c>
    </row>
    <row r="123" s="2" customFormat="1">
      <c r="A123" s="32"/>
      <c r="B123" s="33"/>
      <c r="C123" s="184" t="s">
        <v>138</v>
      </c>
      <c r="D123" s="184" t="s">
        <v>120</v>
      </c>
      <c r="E123" s="185" t="s">
        <v>1056</v>
      </c>
      <c r="F123" s="186" t="s">
        <v>1057</v>
      </c>
      <c r="G123" s="187" t="s">
        <v>1058</v>
      </c>
      <c r="H123" s="188">
        <v>50</v>
      </c>
      <c r="I123" s="189"/>
      <c r="J123" s="190">
        <f>ROUND(I123*H123,2)</f>
        <v>0</v>
      </c>
      <c r="K123" s="186" t="s">
        <v>124</v>
      </c>
      <c r="L123" s="38"/>
      <c r="M123" s="191" t="s">
        <v>1</v>
      </c>
      <c r="N123" s="192" t="s">
        <v>44</v>
      </c>
      <c r="O123" s="85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5" t="s">
        <v>125</v>
      </c>
      <c r="AT123" s="195" t="s">
        <v>120</v>
      </c>
      <c r="AU123" s="195" t="s">
        <v>79</v>
      </c>
      <c r="AY123" s="11" t="s">
        <v>126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1" t="s">
        <v>87</v>
      </c>
      <c r="BK123" s="196">
        <f>ROUND(I123*H123,2)</f>
        <v>0</v>
      </c>
      <c r="BL123" s="11" t="s">
        <v>125</v>
      </c>
      <c r="BM123" s="195" t="s">
        <v>1059</v>
      </c>
    </row>
    <row r="124" s="2" customFormat="1">
      <c r="A124" s="32"/>
      <c r="B124" s="33"/>
      <c r="C124" s="34"/>
      <c r="D124" s="197" t="s">
        <v>128</v>
      </c>
      <c r="E124" s="34"/>
      <c r="F124" s="198" t="s">
        <v>1057</v>
      </c>
      <c r="G124" s="34"/>
      <c r="H124" s="34"/>
      <c r="I124" s="199"/>
      <c r="J124" s="34"/>
      <c r="K124" s="34"/>
      <c r="L124" s="38"/>
      <c r="M124" s="200"/>
      <c r="N124" s="201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128</v>
      </c>
      <c r="AU124" s="11" t="s">
        <v>79</v>
      </c>
    </row>
    <row r="125" s="2" customFormat="1">
      <c r="A125" s="32"/>
      <c r="B125" s="33"/>
      <c r="C125" s="184" t="s">
        <v>125</v>
      </c>
      <c r="D125" s="184" t="s">
        <v>120</v>
      </c>
      <c r="E125" s="185" t="s">
        <v>1060</v>
      </c>
      <c r="F125" s="186" t="s">
        <v>1061</v>
      </c>
      <c r="G125" s="187" t="s">
        <v>1058</v>
      </c>
      <c r="H125" s="188">
        <v>50</v>
      </c>
      <c r="I125" s="189"/>
      <c r="J125" s="190">
        <f>ROUND(I125*H125,2)</f>
        <v>0</v>
      </c>
      <c r="K125" s="186" t="s">
        <v>124</v>
      </c>
      <c r="L125" s="38"/>
      <c r="M125" s="191" t="s">
        <v>1</v>
      </c>
      <c r="N125" s="192" t="s">
        <v>44</v>
      </c>
      <c r="O125" s="85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5" t="s">
        <v>125</v>
      </c>
      <c r="AT125" s="195" t="s">
        <v>120</v>
      </c>
      <c r="AU125" s="195" t="s">
        <v>79</v>
      </c>
      <c r="AY125" s="11" t="s">
        <v>126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1" t="s">
        <v>87</v>
      </c>
      <c r="BK125" s="196">
        <f>ROUND(I125*H125,2)</f>
        <v>0</v>
      </c>
      <c r="BL125" s="11" t="s">
        <v>125</v>
      </c>
      <c r="BM125" s="195" t="s">
        <v>1062</v>
      </c>
    </row>
    <row r="126" s="2" customFormat="1">
      <c r="A126" s="32"/>
      <c r="B126" s="33"/>
      <c r="C126" s="34"/>
      <c r="D126" s="197" t="s">
        <v>128</v>
      </c>
      <c r="E126" s="34"/>
      <c r="F126" s="198" t="s">
        <v>1061</v>
      </c>
      <c r="G126" s="34"/>
      <c r="H126" s="34"/>
      <c r="I126" s="199"/>
      <c r="J126" s="34"/>
      <c r="K126" s="34"/>
      <c r="L126" s="38"/>
      <c r="M126" s="203"/>
      <c r="N126" s="204"/>
      <c r="O126" s="205"/>
      <c r="P126" s="205"/>
      <c r="Q126" s="205"/>
      <c r="R126" s="205"/>
      <c r="S126" s="205"/>
      <c r="T126" s="206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1" t="s">
        <v>128</v>
      </c>
      <c r="AU126" s="11" t="s">
        <v>79</v>
      </c>
    </row>
    <row r="127" s="2" customFormat="1" ht="6.96" customHeight="1">
      <c r="A127" s="32"/>
      <c r="B127" s="60"/>
      <c r="C127" s="61"/>
      <c r="D127" s="61"/>
      <c r="E127" s="61"/>
      <c r="F127" s="61"/>
      <c r="G127" s="61"/>
      <c r="H127" s="61"/>
      <c r="I127" s="61"/>
      <c r="J127" s="61"/>
      <c r="K127" s="61"/>
      <c r="L127" s="38"/>
      <c r="M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</sheetData>
  <sheetProtection sheet="1" autoFilter="0" formatColumns="0" formatRows="0" objects="1" scenarios="1" spinCount="100000" saltValue="aI2Rfz0Oeus2/zJNtsZ28CdL1C3VNVn9iGry5TMdJ5Q2Wk1Ux4VLJ4JwRxw7TScr3X0dk3qzIQjalkX6HklKZQ==" hashValue="bfJEm1e9IgtEHjkdzpxkluz437/WS1JQ2X1SBPpY+/8tLPwNf3zjfkLxuHSOvIhT76dOGBhj8mIoV7URtAjDXA==" algorithmName="SHA-512" password="CC35"/>
  <autoFilter ref="C115:K126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98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89</v>
      </c>
    </row>
    <row r="4" hidden="1" s="1" customFormat="1" ht="24.96" customHeight="1">
      <c r="B4" s="14"/>
      <c r="D4" s="132" t="s">
        <v>99</v>
      </c>
      <c r="L4" s="14"/>
      <c r="M4" s="133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34" t="s">
        <v>16</v>
      </c>
      <c r="L6" s="14"/>
    </row>
    <row r="7" hidden="1" s="1" customFormat="1" ht="26.25" customHeight="1">
      <c r="B7" s="14"/>
      <c r="E7" s="135" t="str">
        <f>'Rekapitulace stavby'!K6</f>
        <v>Svařování, navařování, broušení, výměna ocelových součástí výhybek a kolejnic v obvodu ST Karlovy Vary</v>
      </c>
      <c r="F7" s="134"/>
      <c r="G7" s="134"/>
      <c r="H7" s="134"/>
      <c r="L7" s="14"/>
    </row>
    <row r="8" hidden="1" s="2" customFormat="1" ht="12" customHeight="1">
      <c r="A8" s="32"/>
      <c r="B8" s="38"/>
      <c r="C8" s="32"/>
      <c r="D8" s="134" t="s">
        <v>100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6" t="s">
        <v>1063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25. 5. 2021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7" t="s">
        <v>28</v>
      </c>
      <c r="F15" s="32"/>
      <c r="G15" s="32"/>
      <c r="H15" s="32"/>
      <c r="I15" s="134" t="s">
        <v>29</v>
      </c>
      <c r="J15" s="137" t="s">
        <v>30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34" t="s">
        <v>31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29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34" t="s">
        <v>33</v>
      </c>
      <c r="E20" s="32"/>
      <c r="F20" s="32"/>
      <c r="G20" s="32"/>
      <c r="H20" s="32"/>
      <c r="I20" s="134" t="s">
        <v>25</v>
      </c>
      <c r="J20" s="137" t="s">
        <v>1</v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7" t="s">
        <v>34</v>
      </c>
      <c r="F21" s="32"/>
      <c r="G21" s="32"/>
      <c r="H21" s="32"/>
      <c r="I21" s="134" t="s">
        <v>29</v>
      </c>
      <c r="J21" s="137" t="s">
        <v>1</v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34" t="s">
        <v>36</v>
      </c>
      <c r="E23" s="32"/>
      <c r="F23" s="32"/>
      <c r="G23" s="32"/>
      <c r="H23" s="32"/>
      <c r="I23" s="134" t="s">
        <v>25</v>
      </c>
      <c r="J23" s="137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7" t="s">
        <v>37</v>
      </c>
      <c r="F24" s="32"/>
      <c r="G24" s="32"/>
      <c r="H24" s="32"/>
      <c r="I24" s="134" t="s">
        <v>29</v>
      </c>
      <c r="J24" s="137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34" t="s">
        <v>38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4" t="s">
        <v>39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6" t="s">
        <v>41</v>
      </c>
      <c r="G32" s="32"/>
      <c r="H32" s="32"/>
      <c r="I32" s="146" t="s">
        <v>40</v>
      </c>
      <c r="J32" s="146" t="s">
        <v>42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43</v>
      </c>
      <c r="E33" s="134" t="s">
        <v>44</v>
      </c>
      <c r="F33" s="148">
        <f>ROUND((SUM(BE116:BE160)),  2)</f>
        <v>0</v>
      </c>
      <c r="G33" s="32"/>
      <c r="H33" s="32"/>
      <c r="I33" s="149">
        <v>0.20999999999999999</v>
      </c>
      <c r="J33" s="148">
        <f>ROUND(((SUM(BE116:BE160))*I33),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34" t="s">
        <v>45</v>
      </c>
      <c r="F34" s="148">
        <f>ROUND((SUM(BF116:BF160)),  2)</f>
        <v>0</v>
      </c>
      <c r="G34" s="32"/>
      <c r="H34" s="32"/>
      <c r="I34" s="149">
        <v>0.14999999999999999</v>
      </c>
      <c r="J34" s="148">
        <f>ROUND(((SUM(BF116:BF160))*I34),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46</v>
      </c>
      <c r="F35" s="148">
        <f>ROUND((SUM(BG116:BG160)),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47</v>
      </c>
      <c r="F36" s="148">
        <f>ROUND((SUM(BH116:BH160)),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48</v>
      </c>
      <c r="F37" s="148">
        <f>ROUND((SUM(BI116:BI160)),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1" customFormat="1" ht="14.4" customHeight="1">
      <c r="B41" s="14"/>
      <c r="L41" s="14"/>
    </row>
    <row r="42" hidden="1" s="1" customFormat="1" ht="14.4" customHeight="1">
      <c r="B42" s="14"/>
      <c r="L42" s="14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57" t="s">
        <v>52</v>
      </c>
      <c r="E50" s="158"/>
      <c r="F50" s="158"/>
      <c r="G50" s="157" t="s">
        <v>53</v>
      </c>
      <c r="H50" s="158"/>
      <c r="I50" s="158"/>
      <c r="J50" s="158"/>
      <c r="K50" s="158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59" t="s">
        <v>54</v>
      </c>
      <c r="E61" s="160"/>
      <c r="F61" s="161" t="s">
        <v>55</v>
      </c>
      <c r="G61" s="159" t="s">
        <v>54</v>
      </c>
      <c r="H61" s="160"/>
      <c r="I61" s="160"/>
      <c r="J61" s="162" t="s">
        <v>55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57" t="s">
        <v>56</v>
      </c>
      <c r="E65" s="163"/>
      <c r="F65" s="163"/>
      <c r="G65" s="157" t="s">
        <v>57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59" t="s">
        <v>54</v>
      </c>
      <c r="E76" s="160"/>
      <c r="F76" s="161" t="s">
        <v>55</v>
      </c>
      <c r="G76" s="159" t="s">
        <v>54</v>
      </c>
      <c r="H76" s="160"/>
      <c r="I76" s="160"/>
      <c r="J76" s="162" t="s">
        <v>55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hidden="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hidden="1" s="2" customFormat="1" ht="24.96" customHeight="1">
      <c r="A82" s="32"/>
      <c r="B82" s="33"/>
      <c r="C82" s="17" t="s">
        <v>102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hidden="1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hidden="1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hidden="1" s="2" customFormat="1" ht="26.25" customHeight="1">
      <c r="A85" s="32"/>
      <c r="B85" s="33"/>
      <c r="C85" s="34"/>
      <c r="D85" s="34"/>
      <c r="E85" s="168" t="str">
        <f>E7</f>
        <v>Svařování, navařování, broušení, výměna ocelových součástí výhybek a kolejnic v obvodu ST Karlovy Vary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hidden="1" s="2" customFormat="1" ht="12" customHeight="1">
      <c r="A86" s="32"/>
      <c r="B86" s="33"/>
      <c r="C86" s="26" t="s">
        <v>100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hidden="1" s="2" customFormat="1" ht="16.5" customHeight="1">
      <c r="A87" s="32"/>
      <c r="B87" s="33"/>
      <c r="C87" s="34"/>
      <c r="D87" s="34"/>
      <c r="E87" s="70" t="str">
        <f>E9</f>
        <v>A.4 - Přepravy (Sborník Správy železnic 2021)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hidden="1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hidden="1" s="2" customFormat="1" ht="12" customHeight="1">
      <c r="A89" s="32"/>
      <c r="B89" s="33"/>
      <c r="C89" s="26" t="s">
        <v>20</v>
      </c>
      <c r="D89" s="34"/>
      <c r="E89" s="34"/>
      <c r="F89" s="21" t="str">
        <f>F12</f>
        <v>obvod ST K. Vary</v>
      </c>
      <c r="G89" s="34"/>
      <c r="H89" s="34"/>
      <c r="I89" s="26" t="s">
        <v>22</v>
      </c>
      <c r="J89" s="73" t="str">
        <f>IF(J12="","",J12)</f>
        <v>25. 5. 2021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hidden="1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hidden="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 s.o.; OŘ ÚNL - ST K. Vary</v>
      </c>
      <c r="G91" s="34"/>
      <c r="H91" s="34"/>
      <c r="I91" s="26" t="s">
        <v>33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hidden="1" s="2" customFormat="1" ht="15.15" customHeight="1">
      <c r="A92" s="32"/>
      <c r="B92" s="33"/>
      <c r="C92" s="26" t="s">
        <v>31</v>
      </c>
      <c r="D92" s="34"/>
      <c r="E92" s="34"/>
      <c r="F92" s="21" t="str">
        <f>IF(E18="","",E18)</f>
        <v>Vyplň údaj</v>
      </c>
      <c r="G92" s="34"/>
      <c r="H92" s="34"/>
      <c r="I92" s="26" t="s">
        <v>36</v>
      </c>
      <c r="J92" s="30" t="str">
        <f>E24</f>
        <v>Ing. Ondřej Šmejkal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hidden="1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hidden="1" s="2" customFormat="1" ht="29.28" customHeight="1">
      <c r="A94" s="32"/>
      <c r="B94" s="33"/>
      <c r="C94" s="169" t="s">
        <v>103</v>
      </c>
      <c r="D94" s="170"/>
      <c r="E94" s="170"/>
      <c r="F94" s="170"/>
      <c r="G94" s="170"/>
      <c r="H94" s="170"/>
      <c r="I94" s="170"/>
      <c r="J94" s="171" t="s">
        <v>104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hidden="1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hidden="1" s="2" customFormat="1" ht="22.8" customHeight="1">
      <c r="A96" s="32"/>
      <c r="B96" s="33"/>
      <c r="C96" s="172" t="s">
        <v>105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106</v>
      </c>
    </row>
    <row r="97" hidden="1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hidden="1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hidden="1"/>
    <row r="100" hidden="1"/>
    <row r="101" hidden="1"/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107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26.25" customHeight="1">
      <c r="A106" s="32"/>
      <c r="B106" s="33"/>
      <c r="C106" s="34"/>
      <c r="D106" s="34"/>
      <c r="E106" s="168" t="str">
        <f>E7</f>
        <v>Svařování, navařování, broušení, výměna ocelových součástí výhybek a kolejnic v obvodu ST Karlovy Vary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100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A.4 - Přepravy (Sborník Správy železnic 2021)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>obvod ST K. Vary</v>
      </c>
      <c r="G110" s="34"/>
      <c r="H110" s="34"/>
      <c r="I110" s="26" t="s">
        <v>22</v>
      </c>
      <c r="J110" s="73" t="str">
        <f>IF(J12="","",J12)</f>
        <v>25. 5. 2021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 s.o.; OŘ ÚNL - ST K. Vary</v>
      </c>
      <c r="G112" s="34"/>
      <c r="H112" s="34"/>
      <c r="I112" s="26" t="s">
        <v>33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31</v>
      </c>
      <c r="D113" s="34"/>
      <c r="E113" s="34"/>
      <c r="F113" s="21" t="str">
        <f>IF(E18="","",E18)</f>
        <v>Vyplň údaj</v>
      </c>
      <c r="G113" s="34"/>
      <c r="H113" s="34"/>
      <c r="I113" s="26" t="s">
        <v>36</v>
      </c>
      <c r="J113" s="30" t="str">
        <f>E24</f>
        <v>Ing. Ondřej Šmejkal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108</v>
      </c>
      <c r="D115" s="176" t="s">
        <v>64</v>
      </c>
      <c r="E115" s="176" t="s">
        <v>60</v>
      </c>
      <c r="F115" s="176" t="s">
        <v>61</v>
      </c>
      <c r="G115" s="176" t="s">
        <v>109</v>
      </c>
      <c r="H115" s="176" t="s">
        <v>110</v>
      </c>
      <c r="I115" s="176" t="s">
        <v>111</v>
      </c>
      <c r="J115" s="176" t="s">
        <v>104</v>
      </c>
      <c r="K115" s="177" t="s">
        <v>112</v>
      </c>
      <c r="L115" s="178"/>
      <c r="M115" s="94" t="s">
        <v>1</v>
      </c>
      <c r="N115" s="95" t="s">
        <v>43</v>
      </c>
      <c r="O115" s="95" t="s">
        <v>113</v>
      </c>
      <c r="P115" s="95" t="s">
        <v>114</v>
      </c>
      <c r="Q115" s="95" t="s">
        <v>115</v>
      </c>
      <c r="R115" s="95" t="s">
        <v>116</v>
      </c>
      <c r="S115" s="95" t="s">
        <v>117</v>
      </c>
      <c r="T115" s="96" t="s">
        <v>118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119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SUM(P117:P160)</f>
        <v>0</v>
      </c>
      <c r="Q116" s="98"/>
      <c r="R116" s="181">
        <f>SUM(R117:R160)</f>
        <v>0</v>
      </c>
      <c r="S116" s="98"/>
      <c r="T116" s="182">
        <f>SUM(T117:T160)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78</v>
      </c>
      <c r="AU116" s="11" t="s">
        <v>106</v>
      </c>
      <c r="BK116" s="183">
        <f>SUM(BK117:BK160)</f>
        <v>0</v>
      </c>
    </row>
    <row r="117" s="2" customFormat="1">
      <c r="A117" s="32"/>
      <c r="B117" s="33"/>
      <c r="C117" s="184" t="s">
        <v>87</v>
      </c>
      <c r="D117" s="184" t="s">
        <v>120</v>
      </c>
      <c r="E117" s="185" t="s">
        <v>1064</v>
      </c>
      <c r="F117" s="186" t="s">
        <v>1065</v>
      </c>
      <c r="G117" s="187" t="s">
        <v>123</v>
      </c>
      <c r="H117" s="188">
        <v>10</v>
      </c>
      <c r="I117" s="189"/>
      <c r="J117" s="190">
        <f>ROUND(I117*H117,2)</f>
        <v>0</v>
      </c>
      <c r="K117" s="186" t="s">
        <v>124</v>
      </c>
      <c r="L117" s="38"/>
      <c r="M117" s="191" t="s">
        <v>1</v>
      </c>
      <c r="N117" s="192" t="s">
        <v>44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989</v>
      </c>
      <c r="AT117" s="195" t="s">
        <v>120</v>
      </c>
      <c r="AU117" s="195" t="s">
        <v>79</v>
      </c>
      <c r="AY117" s="11" t="s">
        <v>126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87</v>
      </c>
      <c r="BK117" s="196">
        <f>ROUND(I117*H117,2)</f>
        <v>0</v>
      </c>
      <c r="BL117" s="11" t="s">
        <v>989</v>
      </c>
      <c r="BM117" s="195" t="s">
        <v>1066</v>
      </c>
    </row>
    <row r="118" s="2" customFormat="1">
      <c r="A118" s="32"/>
      <c r="B118" s="33"/>
      <c r="C118" s="34"/>
      <c r="D118" s="197" t="s">
        <v>128</v>
      </c>
      <c r="E118" s="34"/>
      <c r="F118" s="198" t="s">
        <v>1067</v>
      </c>
      <c r="G118" s="34"/>
      <c r="H118" s="34"/>
      <c r="I118" s="199"/>
      <c r="J118" s="34"/>
      <c r="K118" s="34"/>
      <c r="L118" s="38"/>
      <c r="M118" s="200"/>
      <c r="N118" s="201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128</v>
      </c>
      <c r="AU118" s="11" t="s">
        <v>79</v>
      </c>
    </row>
    <row r="119" s="2" customFormat="1">
      <c r="A119" s="32"/>
      <c r="B119" s="33"/>
      <c r="C119" s="34"/>
      <c r="D119" s="197" t="s">
        <v>130</v>
      </c>
      <c r="E119" s="34"/>
      <c r="F119" s="202" t="s">
        <v>1068</v>
      </c>
      <c r="G119" s="34"/>
      <c r="H119" s="34"/>
      <c r="I119" s="199"/>
      <c r="J119" s="34"/>
      <c r="K119" s="34"/>
      <c r="L119" s="38"/>
      <c r="M119" s="200"/>
      <c r="N119" s="201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130</v>
      </c>
      <c r="AU119" s="11" t="s">
        <v>79</v>
      </c>
    </row>
    <row r="120" s="2" customFormat="1">
      <c r="A120" s="32"/>
      <c r="B120" s="33"/>
      <c r="C120" s="34"/>
      <c r="D120" s="197" t="s">
        <v>132</v>
      </c>
      <c r="E120" s="34"/>
      <c r="F120" s="202" t="s">
        <v>1069</v>
      </c>
      <c r="G120" s="34"/>
      <c r="H120" s="34"/>
      <c r="I120" s="199"/>
      <c r="J120" s="34"/>
      <c r="K120" s="34"/>
      <c r="L120" s="38"/>
      <c r="M120" s="200"/>
      <c r="N120" s="201"/>
      <c r="O120" s="85"/>
      <c r="P120" s="85"/>
      <c r="Q120" s="85"/>
      <c r="R120" s="85"/>
      <c r="S120" s="85"/>
      <c r="T120" s="86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132</v>
      </c>
      <c r="AU120" s="11" t="s">
        <v>79</v>
      </c>
    </row>
    <row r="121" s="2" customFormat="1">
      <c r="A121" s="32"/>
      <c r="B121" s="33"/>
      <c r="C121" s="184" t="s">
        <v>89</v>
      </c>
      <c r="D121" s="184" t="s">
        <v>120</v>
      </c>
      <c r="E121" s="185" t="s">
        <v>1070</v>
      </c>
      <c r="F121" s="186" t="s">
        <v>1071</v>
      </c>
      <c r="G121" s="187" t="s">
        <v>123</v>
      </c>
      <c r="H121" s="188">
        <v>10</v>
      </c>
      <c r="I121" s="189"/>
      <c r="J121" s="190">
        <f>ROUND(I121*H121,2)</f>
        <v>0</v>
      </c>
      <c r="K121" s="186" t="s">
        <v>124</v>
      </c>
      <c r="L121" s="38"/>
      <c r="M121" s="191" t="s">
        <v>1</v>
      </c>
      <c r="N121" s="192" t="s">
        <v>44</v>
      </c>
      <c r="O121" s="85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5" t="s">
        <v>989</v>
      </c>
      <c r="AT121" s="195" t="s">
        <v>120</v>
      </c>
      <c r="AU121" s="195" t="s">
        <v>79</v>
      </c>
      <c r="AY121" s="11" t="s">
        <v>126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1" t="s">
        <v>87</v>
      </c>
      <c r="BK121" s="196">
        <f>ROUND(I121*H121,2)</f>
        <v>0</v>
      </c>
      <c r="BL121" s="11" t="s">
        <v>989</v>
      </c>
      <c r="BM121" s="195" t="s">
        <v>1072</v>
      </c>
    </row>
    <row r="122" s="2" customFormat="1">
      <c r="A122" s="32"/>
      <c r="B122" s="33"/>
      <c r="C122" s="34"/>
      <c r="D122" s="197" t="s">
        <v>128</v>
      </c>
      <c r="E122" s="34"/>
      <c r="F122" s="198" t="s">
        <v>1073</v>
      </c>
      <c r="G122" s="34"/>
      <c r="H122" s="34"/>
      <c r="I122" s="199"/>
      <c r="J122" s="34"/>
      <c r="K122" s="34"/>
      <c r="L122" s="38"/>
      <c r="M122" s="200"/>
      <c r="N122" s="201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128</v>
      </c>
      <c r="AU122" s="11" t="s">
        <v>79</v>
      </c>
    </row>
    <row r="123" s="2" customFormat="1">
      <c r="A123" s="32"/>
      <c r="B123" s="33"/>
      <c r="C123" s="34"/>
      <c r="D123" s="197" t="s">
        <v>130</v>
      </c>
      <c r="E123" s="34"/>
      <c r="F123" s="202" t="s">
        <v>1068</v>
      </c>
      <c r="G123" s="34"/>
      <c r="H123" s="34"/>
      <c r="I123" s="199"/>
      <c r="J123" s="34"/>
      <c r="K123" s="34"/>
      <c r="L123" s="38"/>
      <c r="M123" s="200"/>
      <c r="N123" s="201"/>
      <c r="O123" s="85"/>
      <c r="P123" s="85"/>
      <c r="Q123" s="85"/>
      <c r="R123" s="85"/>
      <c r="S123" s="85"/>
      <c r="T123" s="86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1" t="s">
        <v>130</v>
      </c>
      <c r="AU123" s="11" t="s">
        <v>79</v>
      </c>
    </row>
    <row r="124" s="2" customFormat="1">
      <c r="A124" s="32"/>
      <c r="B124" s="33"/>
      <c r="C124" s="34"/>
      <c r="D124" s="197" t="s">
        <v>132</v>
      </c>
      <c r="E124" s="34"/>
      <c r="F124" s="202" t="s">
        <v>1069</v>
      </c>
      <c r="G124" s="34"/>
      <c r="H124" s="34"/>
      <c r="I124" s="199"/>
      <c r="J124" s="34"/>
      <c r="K124" s="34"/>
      <c r="L124" s="38"/>
      <c r="M124" s="200"/>
      <c r="N124" s="201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132</v>
      </c>
      <c r="AU124" s="11" t="s">
        <v>79</v>
      </c>
    </row>
    <row r="125" s="2" customFormat="1">
      <c r="A125" s="32"/>
      <c r="B125" s="33"/>
      <c r="C125" s="184" t="s">
        <v>138</v>
      </c>
      <c r="D125" s="184" t="s">
        <v>120</v>
      </c>
      <c r="E125" s="185" t="s">
        <v>1074</v>
      </c>
      <c r="F125" s="186" t="s">
        <v>1075</v>
      </c>
      <c r="G125" s="187" t="s">
        <v>123</v>
      </c>
      <c r="H125" s="188">
        <v>10</v>
      </c>
      <c r="I125" s="189"/>
      <c r="J125" s="190">
        <f>ROUND(I125*H125,2)</f>
        <v>0</v>
      </c>
      <c r="K125" s="186" t="s">
        <v>124</v>
      </c>
      <c r="L125" s="38"/>
      <c r="M125" s="191" t="s">
        <v>1</v>
      </c>
      <c r="N125" s="192" t="s">
        <v>44</v>
      </c>
      <c r="O125" s="85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5" t="s">
        <v>989</v>
      </c>
      <c r="AT125" s="195" t="s">
        <v>120</v>
      </c>
      <c r="AU125" s="195" t="s">
        <v>79</v>
      </c>
      <c r="AY125" s="11" t="s">
        <v>126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1" t="s">
        <v>87</v>
      </c>
      <c r="BK125" s="196">
        <f>ROUND(I125*H125,2)</f>
        <v>0</v>
      </c>
      <c r="BL125" s="11" t="s">
        <v>989</v>
      </c>
      <c r="BM125" s="195" t="s">
        <v>1076</v>
      </c>
    </row>
    <row r="126" s="2" customFormat="1">
      <c r="A126" s="32"/>
      <c r="B126" s="33"/>
      <c r="C126" s="34"/>
      <c r="D126" s="197" t="s">
        <v>128</v>
      </c>
      <c r="E126" s="34"/>
      <c r="F126" s="198" t="s">
        <v>1077</v>
      </c>
      <c r="G126" s="34"/>
      <c r="H126" s="34"/>
      <c r="I126" s="199"/>
      <c r="J126" s="34"/>
      <c r="K126" s="34"/>
      <c r="L126" s="38"/>
      <c r="M126" s="200"/>
      <c r="N126" s="201"/>
      <c r="O126" s="85"/>
      <c r="P126" s="85"/>
      <c r="Q126" s="85"/>
      <c r="R126" s="85"/>
      <c r="S126" s="85"/>
      <c r="T126" s="86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1" t="s">
        <v>128</v>
      </c>
      <c r="AU126" s="11" t="s">
        <v>79</v>
      </c>
    </row>
    <row r="127" s="2" customFormat="1">
      <c r="A127" s="32"/>
      <c r="B127" s="33"/>
      <c r="C127" s="34"/>
      <c r="D127" s="197" t="s">
        <v>130</v>
      </c>
      <c r="E127" s="34"/>
      <c r="F127" s="202" t="s">
        <v>1068</v>
      </c>
      <c r="G127" s="34"/>
      <c r="H127" s="34"/>
      <c r="I127" s="199"/>
      <c r="J127" s="34"/>
      <c r="K127" s="34"/>
      <c r="L127" s="38"/>
      <c r="M127" s="200"/>
      <c r="N127" s="201"/>
      <c r="O127" s="85"/>
      <c r="P127" s="85"/>
      <c r="Q127" s="85"/>
      <c r="R127" s="85"/>
      <c r="S127" s="85"/>
      <c r="T127" s="86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1" t="s">
        <v>130</v>
      </c>
      <c r="AU127" s="11" t="s">
        <v>79</v>
      </c>
    </row>
    <row r="128" s="2" customFormat="1">
      <c r="A128" s="32"/>
      <c r="B128" s="33"/>
      <c r="C128" s="34"/>
      <c r="D128" s="197" t="s">
        <v>132</v>
      </c>
      <c r="E128" s="34"/>
      <c r="F128" s="202" t="s">
        <v>1069</v>
      </c>
      <c r="G128" s="34"/>
      <c r="H128" s="34"/>
      <c r="I128" s="199"/>
      <c r="J128" s="34"/>
      <c r="K128" s="34"/>
      <c r="L128" s="38"/>
      <c r="M128" s="200"/>
      <c r="N128" s="201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132</v>
      </c>
      <c r="AU128" s="11" t="s">
        <v>79</v>
      </c>
    </row>
    <row r="129" s="2" customFormat="1" ht="66.75" customHeight="1">
      <c r="A129" s="32"/>
      <c r="B129" s="33"/>
      <c r="C129" s="184" t="s">
        <v>125</v>
      </c>
      <c r="D129" s="184" t="s">
        <v>120</v>
      </c>
      <c r="E129" s="185" t="s">
        <v>1078</v>
      </c>
      <c r="F129" s="186" t="s">
        <v>1079</v>
      </c>
      <c r="G129" s="187" t="s">
        <v>1080</v>
      </c>
      <c r="H129" s="188">
        <v>10</v>
      </c>
      <c r="I129" s="189"/>
      <c r="J129" s="190">
        <f>ROUND(I129*H129,2)</f>
        <v>0</v>
      </c>
      <c r="K129" s="186" t="s">
        <v>124</v>
      </c>
      <c r="L129" s="38"/>
      <c r="M129" s="191" t="s">
        <v>1</v>
      </c>
      <c r="N129" s="192" t="s">
        <v>44</v>
      </c>
      <c r="O129" s="85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5" t="s">
        <v>989</v>
      </c>
      <c r="AT129" s="195" t="s">
        <v>120</v>
      </c>
      <c r="AU129" s="195" t="s">
        <v>79</v>
      </c>
      <c r="AY129" s="11" t="s">
        <v>126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1" t="s">
        <v>87</v>
      </c>
      <c r="BK129" s="196">
        <f>ROUND(I129*H129,2)</f>
        <v>0</v>
      </c>
      <c r="BL129" s="11" t="s">
        <v>989</v>
      </c>
      <c r="BM129" s="195" t="s">
        <v>1081</v>
      </c>
    </row>
    <row r="130" s="2" customFormat="1">
      <c r="A130" s="32"/>
      <c r="B130" s="33"/>
      <c r="C130" s="34"/>
      <c r="D130" s="197" t="s">
        <v>128</v>
      </c>
      <c r="E130" s="34"/>
      <c r="F130" s="198" t="s">
        <v>1082</v>
      </c>
      <c r="G130" s="34"/>
      <c r="H130" s="34"/>
      <c r="I130" s="199"/>
      <c r="J130" s="34"/>
      <c r="K130" s="34"/>
      <c r="L130" s="38"/>
      <c r="M130" s="200"/>
      <c r="N130" s="201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128</v>
      </c>
      <c r="AU130" s="11" t="s">
        <v>79</v>
      </c>
    </row>
    <row r="131" s="2" customFormat="1">
      <c r="A131" s="32"/>
      <c r="B131" s="33"/>
      <c r="C131" s="34"/>
      <c r="D131" s="197" t="s">
        <v>130</v>
      </c>
      <c r="E131" s="34"/>
      <c r="F131" s="202" t="s">
        <v>1068</v>
      </c>
      <c r="G131" s="34"/>
      <c r="H131" s="34"/>
      <c r="I131" s="199"/>
      <c r="J131" s="34"/>
      <c r="K131" s="34"/>
      <c r="L131" s="38"/>
      <c r="M131" s="200"/>
      <c r="N131" s="201"/>
      <c r="O131" s="85"/>
      <c r="P131" s="85"/>
      <c r="Q131" s="85"/>
      <c r="R131" s="85"/>
      <c r="S131" s="85"/>
      <c r="T131" s="86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1" t="s">
        <v>130</v>
      </c>
      <c r="AU131" s="11" t="s">
        <v>79</v>
      </c>
    </row>
    <row r="132" s="2" customFormat="1">
      <c r="A132" s="32"/>
      <c r="B132" s="33"/>
      <c r="C132" s="34"/>
      <c r="D132" s="197" t="s">
        <v>132</v>
      </c>
      <c r="E132" s="34"/>
      <c r="F132" s="202" t="s">
        <v>1083</v>
      </c>
      <c r="G132" s="34"/>
      <c r="H132" s="34"/>
      <c r="I132" s="199"/>
      <c r="J132" s="34"/>
      <c r="K132" s="34"/>
      <c r="L132" s="38"/>
      <c r="M132" s="200"/>
      <c r="N132" s="201"/>
      <c r="O132" s="85"/>
      <c r="P132" s="85"/>
      <c r="Q132" s="85"/>
      <c r="R132" s="85"/>
      <c r="S132" s="85"/>
      <c r="T132" s="86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1" t="s">
        <v>132</v>
      </c>
      <c r="AU132" s="11" t="s">
        <v>79</v>
      </c>
    </row>
    <row r="133" s="2" customFormat="1" ht="66.75" customHeight="1">
      <c r="A133" s="32"/>
      <c r="B133" s="33"/>
      <c r="C133" s="184" t="s">
        <v>147</v>
      </c>
      <c r="D133" s="184" t="s">
        <v>120</v>
      </c>
      <c r="E133" s="185" t="s">
        <v>1084</v>
      </c>
      <c r="F133" s="186" t="s">
        <v>1085</v>
      </c>
      <c r="G133" s="187" t="s">
        <v>1080</v>
      </c>
      <c r="H133" s="188">
        <v>50</v>
      </c>
      <c r="I133" s="189"/>
      <c r="J133" s="190">
        <f>ROUND(I133*H133,2)</f>
        <v>0</v>
      </c>
      <c r="K133" s="186" t="s">
        <v>124</v>
      </c>
      <c r="L133" s="38"/>
      <c r="M133" s="191" t="s">
        <v>1</v>
      </c>
      <c r="N133" s="192" t="s">
        <v>44</v>
      </c>
      <c r="O133" s="85"/>
      <c r="P133" s="193">
        <f>O133*H133</f>
        <v>0</v>
      </c>
      <c r="Q133" s="193">
        <v>0</v>
      </c>
      <c r="R133" s="193">
        <f>Q133*H133</f>
        <v>0</v>
      </c>
      <c r="S133" s="193">
        <v>0</v>
      </c>
      <c r="T133" s="194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5" t="s">
        <v>989</v>
      </c>
      <c r="AT133" s="195" t="s">
        <v>120</v>
      </c>
      <c r="AU133" s="195" t="s">
        <v>79</v>
      </c>
      <c r="AY133" s="11" t="s">
        <v>126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1" t="s">
        <v>87</v>
      </c>
      <c r="BK133" s="196">
        <f>ROUND(I133*H133,2)</f>
        <v>0</v>
      </c>
      <c r="BL133" s="11" t="s">
        <v>989</v>
      </c>
      <c r="BM133" s="195" t="s">
        <v>1086</v>
      </c>
    </row>
    <row r="134" s="2" customFormat="1">
      <c r="A134" s="32"/>
      <c r="B134" s="33"/>
      <c r="C134" s="34"/>
      <c r="D134" s="197" t="s">
        <v>128</v>
      </c>
      <c r="E134" s="34"/>
      <c r="F134" s="198" t="s">
        <v>1087</v>
      </c>
      <c r="G134" s="34"/>
      <c r="H134" s="34"/>
      <c r="I134" s="199"/>
      <c r="J134" s="34"/>
      <c r="K134" s="34"/>
      <c r="L134" s="38"/>
      <c r="M134" s="200"/>
      <c r="N134" s="201"/>
      <c r="O134" s="85"/>
      <c r="P134" s="85"/>
      <c r="Q134" s="85"/>
      <c r="R134" s="85"/>
      <c r="S134" s="85"/>
      <c r="T134" s="86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128</v>
      </c>
      <c r="AU134" s="11" t="s">
        <v>79</v>
      </c>
    </row>
    <row r="135" s="2" customFormat="1">
      <c r="A135" s="32"/>
      <c r="B135" s="33"/>
      <c r="C135" s="34"/>
      <c r="D135" s="197" t="s">
        <v>130</v>
      </c>
      <c r="E135" s="34"/>
      <c r="F135" s="202" t="s">
        <v>1068</v>
      </c>
      <c r="G135" s="34"/>
      <c r="H135" s="34"/>
      <c r="I135" s="199"/>
      <c r="J135" s="34"/>
      <c r="K135" s="34"/>
      <c r="L135" s="38"/>
      <c r="M135" s="200"/>
      <c r="N135" s="201"/>
      <c r="O135" s="85"/>
      <c r="P135" s="85"/>
      <c r="Q135" s="85"/>
      <c r="R135" s="85"/>
      <c r="S135" s="85"/>
      <c r="T135" s="86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1" t="s">
        <v>130</v>
      </c>
      <c r="AU135" s="11" t="s">
        <v>79</v>
      </c>
    </row>
    <row r="136" s="2" customFormat="1">
      <c r="A136" s="32"/>
      <c r="B136" s="33"/>
      <c r="C136" s="34"/>
      <c r="D136" s="197" t="s">
        <v>132</v>
      </c>
      <c r="E136" s="34"/>
      <c r="F136" s="202" t="s">
        <v>1083</v>
      </c>
      <c r="G136" s="34"/>
      <c r="H136" s="34"/>
      <c r="I136" s="199"/>
      <c r="J136" s="34"/>
      <c r="K136" s="34"/>
      <c r="L136" s="38"/>
      <c r="M136" s="200"/>
      <c r="N136" s="201"/>
      <c r="O136" s="85"/>
      <c r="P136" s="85"/>
      <c r="Q136" s="85"/>
      <c r="R136" s="85"/>
      <c r="S136" s="85"/>
      <c r="T136" s="86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1" t="s">
        <v>132</v>
      </c>
      <c r="AU136" s="11" t="s">
        <v>79</v>
      </c>
    </row>
    <row r="137" s="2" customFormat="1" ht="66.75" customHeight="1">
      <c r="A137" s="32"/>
      <c r="B137" s="33"/>
      <c r="C137" s="184" t="s">
        <v>152</v>
      </c>
      <c r="D137" s="184" t="s">
        <v>120</v>
      </c>
      <c r="E137" s="185" t="s">
        <v>1088</v>
      </c>
      <c r="F137" s="186" t="s">
        <v>1089</v>
      </c>
      <c r="G137" s="187" t="s">
        <v>1080</v>
      </c>
      <c r="H137" s="188">
        <v>50</v>
      </c>
      <c r="I137" s="189"/>
      <c r="J137" s="190">
        <f>ROUND(I137*H137,2)</f>
        <v>0</v>
      </c>
      <c r="K137" s="186" t="s">
        <v>124</v>
      </c>
      <c r="L137" s="38"/>
      <c r="M137" s="191" t="s">
        <v>1</v>
      </c>
      <c r="N137" s="192" t="s">
        <v>44</v>
      </c>
      <c r="O137" s="85"/>
      <c r="P137" s="193">
        <f>O137*H137</f>
        <v>0</v>
      </c>
      <c r="Q137" s="193">
        <v>0</v>
      </c>
      <c r="R137" s="193">
        <f>Q137*H137</f>
        <v>0</v>
      </c>
      <c r="S137" s="193">
        <v>0</v>
      </c>
      <c r="T137" s="194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5" t="s">
        <v>989</v>
      </c>
      <c r="AT137" s="195" t="s">
        <v>120</v>
      </c>
      <c r="AU137" s="195" t="s">
        <v>79</v>
      </c>
      <c r="AY137" s="11" t="s">
        <v>126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1" t="s">
        <v>87</v>
      </c>
      <c r="BK137" s="196">
        <f>ROUND(I137*H137,2)</f>
        <v>0</v>
      </c>
      <c r="BL137" s="11" t="s">
        <v>989</v>
      </c>
      <c r="BM137" s="195" t="s">
        <v>1090</v>
      </c>
    </row>
    <row r="138" s="2" customFormat="1">
      <c r="A138" s="32"/>
      <c r="B138" s="33"/>
      <c r="C138" s="34"/>
      <c r="D138" s="197" t="s">
        <v>128</v>
      </c>
      <c r="E138" s="34"/>
      <c r="F138" s="198" t="s">
        <v>1091</v>
      </c>
      <c r="G138" s="34"/>
      <c r="H138" s="34"/>
      <c r="I138" s="199"/>
      <c r="J138" s="34"/>
      <c r="K138" s="34"/>
      <c r="L138" s="38"/>
      <c r="M138" s="200"/>
      <c r="N138" s="201"/>
      <c r="O138" s="85"/>
      <c r="P138" s="85"/>
      <c r="Q138" s="85"/>
      <c r="R138" s="85"/>
      <c r="S138" s="85"/>
      <c r="T138" s="86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1" t="s">
        <v>128</v>
      </c>
      <c r="AU138" s="11" t="s">
        <v>79</v>
      </c>
    </row>
    <row r="139" s="2" customFormat="1">
      <c r="A139" s="32"/>
      <c r="B139" s="33"/>
      <c r="C139" s="34"/>
      <c r="D139" s="197" t="s">
        <v>130</v>
      </c>
      <c r="E139" s="34"/>
      <c r="F139" s="202" t="s">
        <v>1068</v>
      </c>
      <c r="G139" s="34"/>
      <c r="H139" s="34"/>
      <c r="I139" s="199"/>
      <c r="J139" s="34"/>
      <c r="K139" s="34"/>
      <c r="L139" s="38"/>
      <c r="M139" s="200"/>
      <c r="N139" s="201"/>
      <c r="O139" s="85"/>
      <c r="P139" s="85"/>
      <c r="Q139" s="85"/>
      <c r="R139" s="85"/>
      <c r="S139" s="85"/>
      <c r="T139" s="86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1" t="s">
        <v>130</v>
      </c>
      <c r="AU139" s="11" t="s">
        <v>79</v>
      </c>
    </row>
    <row r="140" s="2" customFormat="1">
      <c r="A140" s="32"/>
      <c r="B140" s="33"/>
      <c r="C140" s="34"/>
      <c r="D140" s="197" t="s">
        <v>132</v>
      </c>
      <c r="E140" s="34"/>
      <c r="F140" s="202" t="s">
        <v>1083</v>
      </c>
      <c r="G140" s="34"/>
      <c r="H140" s="34"/>
      <c r="I140" s="199"/>
      <c r="J140" s="34"/>
      <c r="K140" s="34"/>
      <c r="L140" s="38"/>
      <c r="M140" s="200"/>
      <c r="N140" s="201"/>
      <c r="O140" s="85"/>
      <c r="P140" s="85"/>
      <c r="Q140" s="85"/>
      <c r="R140" s="85"/>
      <c r="S140" s="85"/>
      <c r="T140" s="86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132</v>
      </c>
      <c r="AU140" s="11" t="s">
        <v>79</v>
      </c>
    </row>
    <row r="141" s="2" customFormat="1" ht="66.75" customHeight="1">
      <c r="A141" s="32"/>
      <c r="B141" s="33"/>
      <c r="C141" s="184" t="s">
        <v>159</v>
      </c>
      <c r="D141" s="184" t="s">
        <v>120</v>
      </c>
      <c r="E141" s="185" t="s">
        <v>1092</v>
      </c>
      <c r="F141" s="186" t="s">
        <v>1093</v>
      </c>
      <c r="G141" s="187" t="s">
        <v>1080</v>
      </c>
      <c r="H141" s="188">
        <v>50</v>
      </c>
      <c r="I141" s="189"/>
      <c r="J141" s="190">
        <f>ROUND(I141*H141,2)</f>
        <v>0</v>
      </c>
      <c r="K141" s="186" t="s">
        <v>124</v>
      </c>
      <c r="L141" s="38"/>
      <c r="M141" s="191" t="s">
        <v>1</v>
      </c>
      <c r="N141" s="192" t="s">
        <v>44</v>
      </c>
      <c r="O141" s="85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5" t="s">
        <v>989</v>
      </c>
      <c r="AT141" s="195" t="s">
        <v>120</v>
      </c>
      <c r="AU141" s="195" t="s">
        <v>79</v>
      </c>
      <c r="AY141" s="11" t="s">
        <v>126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1" t="s">
        <v>87</v>
      </c>
      <c r="BK141" s="196">
        <f>ROUND(I141*H141,2)</f>
        <v>0</v>
      </c>
      <c r="BL141" s="11" t="s">
        <v>989</v>
      </c>
      <c r="BM141" s="195" t="s">
        <v>1094</v>
      </c>
    </row>
    <row r="142" s="2" customFormat="1">
      <c r="A142" s="32"/>
      <c r="B142" s="33"/>
      <c r="C142" s="34"/>
      <c r="D142" s="197" t="s">
        <v>128</v>
      </c>
      <c r="E142" s="34"/>
      <c r="F142" s="198" t="s">
        <v>1095</v>
      </c>
      <c r="G142" s="34"/>
      <c r="H142" s="34"/>
      <c r="I142" s="199"/>
      <c r="J142" s="34"/>
      <c r="K142" s="34"/>
      <c r="L142" s="38"/>
      <c r="M142" s="200"/>
      <c r="N142" s="201"/>
      <c r="O142" s="85"/>
      <c r="P142" s="85"/>
      <c r="Q142" s="85"/>
      <c r="R142" s="85"/>
      <c r="S142" s="85"/>
      <c r="T142" s="86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1" t="s">
        <v>128</v>
      </c>
      <c r="AU142" s="11" t="s">
        <v>79</v>
      </c>
    </row>
    <row r="143" s="2" customFormat="1">
      <c r="A143" s="32"/>
      <c r="B143" s="33"/>
      <c r="C143" s="34"/>
      <c r="D143" s="197" t="s">
        <v>130</v>
      </c>
      <c r="E143" s="34"/>
      <c r="F143" s="202" t="s">
        <v>1068</v>
      </c>
      <c r="G143" s="34"/>
      <c r="H143" s="34"/>
      <c r="I143" s="199"/>
      <c r="J143" s="34"/>
      <c r="K143" s="34"/>
      <c r="L143" s="38"/>
      <c r="M143" s="200"/>
      <c r="N143" s="201"/>
      <c r="O143" s="85"/>
      <c r="P143" s="85"/>
      <c r="Q143" s="85"/>
      <c r="R143" s="85"/>
      <c r="S143" s="85"/>
      <c r="T143" s="86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1" t="s">
        <v>130</v>
      </c>
      <c r="AU143" s="11" t="s">
        <v>79</v>
      </c>
    </row>
    <row r="144" s="2" customFormat="1">
      <c r="A144" s="32"/>
      <c r="B144" s="33"/>
      <c r="C144" s="34"/>
      <c r="D144" s="197" t="s">
        <v>132</v>
      </c>
      <c r="E144" s="34"/>
      <c r="F144" s="202" t="s">
        <v>1083</v>
      </c>
      <c r="G144" s="34"/>
      <c r="H144" s="34"/>
      <c r="I144" s="199"/>
      <c r="J144" s="34"/>
      <c r="K144" s="34"/>
      <c r="L144" s="38"/>
      <c r="M144" s="200"/>
      <c r="N144" s="201"/>
      <c r="O144" s="85"/>
      <c r="P144" s="85"/>
      <c r="Q144" s="85"/>
      <c r="R144" s="85"/>
      <c r="S144" s="85"/>
      <c r="T144" s="86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1" t="s">
        <v>132</v>
      </c>
      <c r="AU144" s="11" t="s">
        <v>79</v>
      </c>
    </row>
    <row r="145" s="2" customFormat="1" ht="66.75" customHeight="1">
      <c r="A145" s="32"/>
      <c r="B145" s="33"/>
      <c r="C145" s="184" t="s">
        <v>167</v>
      </c>
      <c r="D145" s="184" t="s">
        <v>120</v>
      </c>
      <c r="E145" s="185" t="s">
        <v>1096</v>
      </c>
      <c r="F145" s="186" t="s">
        <v>1097</v>
      </c>
      <c r="G145" s="187" t="s">
        <v>1080</v>
      </c>
      <c r="H145" s="188">
        <v>10</v>
      </c>
      <c r="I145" s="189"/>
      <c r="J145" s="190">
        <f>ROUND(I145*H145,2)</f>
        <v>0</v>
      </c>
      <c r="K145" s="186" t="s">
        <v>124</v>
      </c>
      <c r="L145" s="38"/>
      <c r="M145" s="191" t="s">
        <v>1</v>
      </c>
      <c r="N145" s="192" t="s">
        <v>44</v>
      </c>
      <c r="O145" s="85"/>
      <c r="P145" s="193">
        <f>O145*H145</f>
        <v>0</v>
      </c>
      <c r="Q145" s="193">
        <v>0</v>
      </c>
      <c r="R145" s="193">
        <f>Q145*H145</f>
        <v>0</v>
      </c>
      <c r="S145" s="193">
        <v>0</v>
      </c>
      <c r="T145" s="19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5" t="s">
        <v>989</v>
      </c>
      <c r="AT145" s="195" t="s">
        <v>120</v>
      </c>
      <c r="AU145" s="195" t="s">
        <v>79</v>
      </c>
      <c r="AY145" s="11" t="s">
        <v>126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1" t="s">
        <v>87</v>
      </c>
      <c r="BK145" s="196">
        <f>ROUND(I145*H145,2)</f>
        <v>0</v>
      </c>
      <c r="BL145" s="11" t="s">
        <v>989</v>
      </c>
      <c r="BM145" s="195" t="s">
        <v>1098</v>
      </c>
    </row>
    <row r="146" s="2" customFormat="1">
      <c r="A146" s="32"/>
      <c r="B146" s="33"/>
      <c r="C146" s="34"/>
      <c r="D146" s="197" t="s">
        <v>128</v>
      </c>
      <c r="E146" s="34"/>
      <c r="F146" s="198" t="s">
        <v>1099</v>
      </c>
      <c r="G146" s="34"/>
      <c r="H146" s="34"/>
      <c r="I146" s="199"/>
      <c r="J146" s="34"/>
      <c r="K146" s="34"/>
      <c r="L146" s="38"/>
      <c r="M146" s="200"/>
      <c r="N146" s="201"/>
      <c r="O146" s="85"/>
      <c r="P146" s="85"/>
      <c r="Q146" s="85"/>
      <c r="R146" s="85"/>
      <c r="S146" s="85"/>
      <c r="T146" s="86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1" t="s">
        <v>128</v>
      </c>
      <c r="AU146" s="11" t="s">
        <v>79</v>
      </c>
    </row>
    <row r="147" s="2" customFormat="1">
      <c r="A147" s="32"/>
      <c r="B147" s="33"/>
      <c r="C147" s="34"/>
      <c r="D147" s="197" t="s">
        <v>130</v>
      </c>
      <c r="E147" s="34"/>
      <c r="F147" s="202" t="s">
        <v>1068</v>
      </c>
      <c r="G147" s="34"/>
      <c r="H147" s="34"/>
      <c r="I147" s="199"/>
      <c r="J147" s="34"/>
      <c r="K147" s="34"/>
      <c r="L147" s="38"/>
      <c r="M147" s="200"/>
      <c r="N147" s="201"/>
      <c r="O147" s="85"/>
      <c r="P147" s="85"/>
      <c r="Q147" s="85"/>
      <c r="R147" s="85"/>
      <c r="S147" s="85"/>
      <c r="T147" s="86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1" t="s">
        <v>130</v>
      </c>
      <c r="AU147" s="11" t="s">
        <v>79</v>
      </c>
    </row>
    <row r="148" s="2" customFormat="1">
      <c r="A148" s="32"/>
      <c r="B148" s="33"/>
      <c r="C148" s="34"/>
      <c r="D148" s="197" t="s">
        <v>132</v>
      </c>
      <c r="E148" s="34"/>
      <c r="F148" s="202" t="s">
        <v>1083</v>
      </c>
      <c r="G148" s="34"/>
      <c r="H148" s="34"/>
      <c r="I148" s="199"/>
      <c r="J148" s="34"/>
      <c r="K148" s="34"/>
      <c r="L148" s="38"/>
      <c r="M148" s="200"/>
      <c r="N148" s="201"/>
      <c r="O148" s="85"/>
      <c r="P148" s="85"/>
      <c r="Q148" s="85"/>
      <c r="R148" s="85"/>
      <c r="S148" s="85"/>
      <c r="T148" s="86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1" t="s">
        <v>132</v>
      </c>
      <c r="AU148" s="11" t="s">
        <v>79</v>
      </c>
    </row>
    <row r="149" s="2" customFormat="1" ht="21.75" customHeight="1">
      <c r="A149" s="32"/>
      <c r="B149" s="33"/>
      <c r="C149" s="184" t="s">
        <v>172</v>
      </c>
      <c r="D149" s="184" t="s">
        <v>120</v>
      </c>
      <c r="E149" s="185" t="s">
        <v>1100</v>
      </c>
      <c r="F149" s="186" t="s">
        <v>1101</v>
      </c>
      <c r="G149" s="187" t="s">
        <v>1080</v>
      </c>
      <c r="H149" s="188">
        <v>10</v>
      </c>
      <c r="I149" s="189"/>
      <c r="J149" s="190">
        <f>ROUND(I149*H149,2)</f>
        <v>0</v>
      </c>
      <c r="K149" s="186" t="s">
        <v>124</v>
      </c>
      <c r="L149" s="38"/>
      <c r="M149" s="191" t="s">
        <v>1</v>
      </c>
      <c r="N149" s="192" t="s">
        <v>44</v>
      </c>
      <c r="O149" s="85"/>
      <c r="P149" s="193">
        <f>O149*H149</f>
        <v>0</v>
      </c>
      <c r="Q149" s="193">
        <v>0</v>
      </c>
      <c r="R149" s="193">
        <f>Q149*H149</f>
        <v>0</v>
      </c>
      <c r="S149" s="193">
        <v>0</v>
      </c>
      <c r="T149" s="194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5" t="s">
        <v>989</v>
      </c>
      <c r="AT149" s="195" t="s">
        <v>120</v>
      </c>
      <c r="AU149" s="195" t="s">
        <v>79</v>
      </c>
      <c r="AY149" s="11" t="s">
        <v>126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1" t="s">
        <v>87</v>
      </c>
      <c r="BK149" s="196">
        <f>ROUND(I149*H149,2)</f>
        <v>0</v>
      </c>
      <c r="BL149" s="11" t="s">
        <v>989</v>
      </c>
      <c r="BM149" s="195" t="s">
        <v>1102</v>
      </c>
    </row>
    <row r="150" s="2" customFormat="1">
      <c r="A150" s="32"/>
      <c r="B150" s="33"/>
      <c r="C150" s="34"/>
      <c r="D150" s="197" t="s">
        <v>128</v>
      </c>
      <c r="E150" s="34"/>
      <c r="F150" s="198" t="s">
        <v>1103</v>
      </c>
      <c r="G150" s="34"/>
      <c r="H150" s="34"/>
      <c r="I150" s="199"/>
      <c r="J150" s="34"/>
      <c r="K150" s="34"/>
      <c r="L150" s="38"/>
      <c r="M150" s="200"/>
      <c r="N150" s="201"/>
      <c r="O150" s="85"/>
      <c r="P150" s="85"/>
      <c r="Q150" s="85"/>
      <c r="R150" s="85"/>
      <c r="S150" s="85"/>
      <c r="T150" s="86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1" t="s">
        <v>128</v>
      </c>
      <c r="AU150" s="11" t="s">
        <v>79</v>
      </c>
    </row>
    <row r="151" s="2" customFormat="1">
      <c r="A151" s="32"/>
      <c r="B151" s="33"/>
      <c r="C151" s="34"/>
      <c r="D151" s="197" t="s">
        <v>130</v>
      </c>
      <c r="E151" s="34"/>
      <c r="F151" s="202" t="s">
        <v>1104</v>
      </c>
      <c r="G151" s="34"/>
      <c r="H151" s="34"/>
      <c r="I151" s="199"/>
      <c r="J151" s="34"/>
      <c r="K151" s="34"/>
      <c r="L151" s="38"/>
      <c r="M151" s="200"/>
      <c r="N151" s="201"/>
      <c r="O151" s="85"/>
      <c r="P151" s="85"/>
      <c r="Q151" s="85"/>
      <c r="R151" s="85"/>
      <c r="S151" s="85"/>
      <c r="T151" s="86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1" t="s">
        <v>130</v>
      </c>
      <c r="AU151" s="11" t="s">
        <v>79</v>
      </c>
    </row>
    <row r="152" s="2" customFormat="1">
      <c r="A152" s="32"/>
      <c r="B152" s="33"/>
      <c r="C152" s="184" t="s">
        <v>177</v>
      </c>
      <c r="D152" s="184" t="s">
        <v>120</v>
      </c>
      <c r="E152" s="185" t="s">
        <v>1105</v>
      </c>
      <c r="F152" s="186" t="s">
        <v>1106</v>
      </c>
      <c r="G152" s="187" t="s">
        <v>1080</v>
      </c>
      <c r="H152" s="188">
        <v>10</v>
      </c>
      <c r="I152" s="189"/>
      <c r="J152" s="190">
        <f>ROUND(I152*H152,2)</f>
        <v>0</v>
      </c>
      <c r="K152" s="186" t="s">
        <v>124</v>
      </c>
      <c r="L152" s="38"/>
      <c r="M152" s="191" t="s">
        <v>1</v>
      </c>
      <c r="N152" s="192" t="s">
        <v>44</v>
      </c>
      <c r="O152" s="85"/>
      <c r="P152" s="193">
        <f>O152*H152</f>
        <v>0</v>
      </c>
      <c r="Q152" s="193">
        <v>0</v>
      </c>
      <c r="R152" s="193">
        <f>Q152*H152</f>
        <v>0</v>
      </c>
      <c r="S152" s="193">
        <v>0</v>
      </c>
      <c r="T152" s="194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5" t="s">
        <v>989</v>
      </c>
      <c r="AT152" s="195" t="s">
        <v>120</v>
      </c>
      <c r="AU152" s="195" t="s">
        <v>79</v>
      </c>
      <c r="AY152" s="11" t="s">
        <v>126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1" t="s">
        <v>87</v>
      </c>
      <c r="BK152" s="196">
        <f>ROUND(I152*H152,2)</f>
        <v>0</v>
      </c>
      <c r="BL152" s="11" t="s">
        <v>989</v>
      </c>
      <c r="BM152" s="195" t="s">
        <v>1107</v>
      </c>
    </row>
    <row r="153" s="2" customFormat="1">
      <c r="A153" s="32"/>
      <c r="B153" s="33"/>
      <c r="C153" s="34"/>
      <c r="D153" s="197" t="s">
        <v>128</v>
      </c>
      <c r="E153" s="34"/>
      <c r="F153" s="198" t="s">
        <v>1108</v>
      </c>
      <c r="G153" s="34"/>
      <c r="H153" s="34"/>
      <c r="I153" s="199"/>
      <c r="J153" s="34"/>
      <c r="K153" s="34"/>
      <c r="L153" s="38"/>
      <c r="M153" s="200"/>
      <c r="N153" s="201"/>
      <c r="O153" s="85"/>
      <c r="P153" s="85"/>
      <c r="Q153" s="85"/>
      <c r="R153" s="85"/>
      <c r="S153" s="85"/>
      <c r="T153" s="86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1" t="s">
        <v>128</v>
      </c>
      <c r="AU153" s="11" t="s">
        <v>79</v>
      </c>
    </row>
    <row r="154" s="2" customFormat="1">
      <c r="A154" s="32"/>
      <c r="B154" s="33"/>
      <c r="C154" s="34"/>
      <c r="D154" s="197" t="s">
        <v>130</v>
      </c>
      <c r="E154" s="34"/>
      <c r="F154" s="202" t="s">
        <v>1104</v>
      </c>
      <c r="G154" s="34"/>
      <c r="H154" s="34"/>
      <c r="I154" s="199"/>
      <c r="J154" s="34"/>
      <c r="K154" s="34"/>
      <c r="L154" s="38"/>
      <c r="M154" s="200"/>
      <c r="N154" s="201"/>
      <c r="O154" s="85"/>
      <c r="P154" s="85"/>
      <c r="Q154" s="85"/>
      <c r="R154" s="85"/>
      <c r="S154" s="85"/>
      <c r="T154" s="86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1" t="s">
        <v>130</v>
      </c>
      <c r="AU154" s="11" t="s">
        <v>79</v>
      </c>
    </row>
    <row r="155" s="2" customFormat="1" ht="33" customHeight="1">
      <c r="A155" s="32"/>
      <c r="B155" s="33"/>
      <c r="C155" s="184" t="s">
        <v>182</v>
      </c>
      <c r="D155" s="184" t="s">
        <v>120</v>
      </c>
      <c r="E155" s="185" t="s">
        <v>1109</v>
      </c>
      <c r="F155" s="186" t="s">
        <v>1110</v>
      </c>
      <c r="G155" s="187" t="s">
        <v>123</v>
      </c>
      <c r="H155" s="188">
        <v>1</v>
      </c>
      <c r="I155" s="189"/>
      <c r="J155" s="190">
        <f>ROUND(I155*H155,2)</f>
        <v>0</v>
      </c>
      <c r="K155" s="186" t="s">
        <v>124</v>
      </c>
      <c r="L155" s="38"/>
      <c r="M155" s="191" t="s">
        <v>1</v>
      </c>
      <c r="N155" s="192" t="s">
        <v>44</v>
      </c>
      <c r="O155" s="85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5" t="s">
        <v>989</v>
      </c>
      <c r="AT155" s="195" t="s">
        <v>120</v>
      </c>
      <c r="AU155" s="195" t="s">
        <v>79</v>
      </c>
      <c r="AY155" s="11" t="s">
        <v>126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1" t="s">
        <v>87</v>
      </c>
      <c r="BK155" s="196">
        <f>ROUND(I155*H155,2)</f>
        <v>0</v>
      </c>
      <c r="BL155" s="11" t="s">
        <v>989</v>
      </c>
      <c r="BM155" s="195" t="s">
        <v>1111</v>
      </c>
    </row>
    <row r="156" s="2" customFormat="1">
      <c r="A156" s="32"/>
      <c r="B156" s="33"/>
      <c r="C156" s="34"/>
      <c r="D156" s="197" t="s">
        <v>128</v>
      </c>
      <c r="E156" s="34"/>
      <c r="F156" s="198" t="s">
        <v>1112</v>
      </c>
      <c r="G156" s="34"/>
      <c r="H156" s="34"/>
      <c r="I156" s="199"/>
      <c r="J156" s="34"/>
      <c r="K156" s="34"/>
      <c r="L156" s="38"/>
      <c r="M156" s="200"/>
      <c r="N156" s="201"/>
      <c r="O156" s="85"/>
      <c r="P156" s="85"/>
      <c r="Q156" s="85"/>
      <c r="R156" s="85"/>
      <c r="S156" s="85"/>
      <c r="T156" s="86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1" t="s">
        <v>128</v>
      </c>
      <c r="AU156" s="11" t="s">
        <v>79</v>
      </c>
    </row>
    <row r="157" s="2" customFormat="1">
      <c r="A157" s="32"/>
      <c r="B157" s="33"/>
      <c r="C157" s="34"/>
      <c r="D157" s="197" t="s">
        <v>130</v>
      </c>
      <c r="E157" s="34"/>
      <c r="F157" s="202" t="s">
        <v>1113</v>
      </c>
      <c r="G157" s="34"/>
      <c r="H157" s="34"/>
      <c r="I157" s="199"/>
      <c r="J157" s="34"/>
      <c r="K157" s="34"/>
      <c r="L157" s="38"/>
      <c r="M157" s="200"/>
      <c r="N157" s="201"/>
      <c r="O157" s="85"/>
      <c r="P157" s="85"/>
      <c r="Q157" s="85"/>
      <c r="R157" s="85"/>
      <c r="S157" s="85"/>
      <c r="T157" s="86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1" t="s">
        <v>130</v>
      </c>
      <c r="AU157" s="11" t="s">
        <v>79</v>
      </c>
    </row>
    <row r="158" s="2" customFormat="1">
      <c r="A158" s="32"/>
      <c r="B158" s="33"/>
      <c r="C158" s="184" t="s">
        <v>190</v>
      </c>
      <c r="D158" s="184" t="s">
        <v>120</v>
      </c>
      <c r="E158" s="185" t="s">
        <v>1114</v>
      </c>
      <c r="F158" s="186" t="s">
        <v>1115</v>
      </c>
      <c r="G158" s="187" t="s">
        <v>123</v>
      </c>
      <c r="H158" s="188">
        <v>1</v>
      </c>
      <c r="I158" s="189"/>
      <c r="J158" s="190">
        <f>ROUND(I158*H158,2)</f>
        <v>0</v>
      </c>
      <c r="K158" s="186" t="s">
        <v>124</v>
      </c>
      <c r="L158" s="38"/>
      <c r="M158" s="191" t="s">
        <v>1</v>
      </c>
      <c r="N158" s="192" t="s">
        <v>44</v>
      </c>
      <c r="O158" s="85"/>
      <c r="P158" s="193">
        <f>O158*H158</f>
        <v>0</v>
      </c>
      <c r="Q158" s="193">
        <v>0</v>
      </c>
      <c r="R158" s="193">
        <f>Q158*H158</f>
        <v>0</v>
      </c>
      <c r="S158" s="193">
        <v>0</v>
      </c>
      <c r="T158" s="194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5" t="s">
        <v>989</v>
      </c>
      <c r="AT158" s="195" t="s">
        <v>120</v>
      </c>
      <c r="AU158" s="195" t="s">
        <v>79</v>
      </c>
      <c r="AY158" s="11" t="s">
        <v>126</v>
      </c>
      <c r="BE158" s="196">
        <f>IF(N158="základní",J158,0)</f>
        <v>0</v>
      </c>
      <c r="BF158" s="196">
        <f>IF(N158="snížená",J158,0)</f>
        <v>0</v>
      </c>
      <c r="BG158" s="196">
        <f>IF(N158="zákl. přenesená",J158,0)</f>
        <v>0</v>
      </c>
      <c r="BH158" s="196">
        <f>IF(N158="sníž. přenesená",J158,0)</f>
        <v>0</v>
      </c>
      <c r="BI158" s="196">
        <f>IF(N158="nulová",J158,0)</f>
        <v>0</v>
      </c>
      <c r="BJ158" s="11" t="s">
        <v>87</v>
      </c>
      <c r="BK158" s="196">
        <f>ROUND(I158*H158,2)</f>
        <v>0</v>
      </c>
      <c r="BL158" s="11" t="s">
        <v>989</v>
      </c>
      <c r="BM158" s="195" t="s">
        <v>1116</v>
      </c>
    </row>
    <row r="159" s="2" customFormat="1">
      <c r="A159" s="32"/>
      <c r="B159" s="33"/>
      <c r="C159" s="34"/>
      <c r="D159" s="197" t="s">
        <v>128</v>
      </c>
      <c r="E159" s="34"/>
      <c r="F159" s="198" t="s">
        <v>1117</v>
      </c>
      <c r="G159" s="34"/>
      <c r="H159" s="34"/>
      <c r="I159" s="199"/>
      <c r="J159" s="34"/>
      <c r="K159" s="34"/>
      <c r="L159" s="38"/>
      <c r="M159" s="200"/>
      <c r="N159" s="201"/>
      <c r="O159" s="85"/>
      <c r="P159" s="85"/>
      <c r="Q159" s="85"/>
      <c r="R159" s="85"/>
      <c r="S159" s="85"/>
      <c r="T159" s="86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1" t="s">
        <v>128</v>
      </c>
      <c r="AU159" s="11" t="s">
        <v>79</v>
      </c>
    </row>
    <row r="160" s="2" customFormat="1">
      <c r="A160" s="32"/>
      <c r="B160" s="33"/>
      <c r="C160" s="34"/>
      <c r="D160" s="197" t="s">
        <v>130</v>
      </c>
      <c r="E160" s="34"/>
      <c r="F160" s="202" t="s">
        <v>1113</v>
      </c>
      <c r="G160" s="34"/>
      <c r="H160" s="34"/>
      <c r="I160" s="199"/>
      <c r="J160" s="34"/>
      <c r="K160" s="34"/>
      <c r="L160" s="38"/>
      <c r="M160" s="203"/>
      <c r="N160" s="204"/>
      <c r="O160" s="205"/>
      <c r="P160" s="205"/>
      <c r="Q160" s="205"/>
      <c r="R160" s="205"/>
      <c r="S160" s="205"/>
      <c r="T160" s="206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1" t="s">
        <v>130</v>
      </c>
      <c r="AU160" s="11" t="s">
        <v>79</v>
      </c>
    </row>
    <row r="161" s="2" customFormat="1" ht="6.96" customHeight="1">
      <c r="A161" s="32"/>
      <c r="B161" s="60"/>
      <c r="C161" s="61"/>
      <c r="D161" s="61"/>
      <c r="E161" s="61"/>
      <c r="F161" s="61"/>
      <c r="G161" s="61"/>
      <c r="H161" s="61"/>
      <c r="I161" s="61"/>
      <c r="J161" s="61"/>
      <c r="K161" s="61"/>
      <c r="L161" s="38"/>
      <c r="M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</row>
  </sheetData>
  <sheetProtection sheet="1" autoFilter="0" formatColumns="0" formatRows="0" objects="1" scenarios="1" spinCount="100000" saltValue="1PKhSs70xqm6R4mp+Me84+ubYWa2H8L+CBb8srZ9ZioJhyLixZ/u8oKPXOdg/7oBDq6K7wy8eokI2qbhDkjtFQ==" hashValue="VB+MnDbm3YhT0KucslIB1uuiX71zNhK/28jUlIVXCbxup5YqitSHMC2mz403u3byB6buaVhPuRkaiZktCtXqpw==" algorithmName="SHA-512" password="CC35"/>
  <autoFilter ref="C115:K160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Šmejkal Ondřej, Ing.</dc:creator>
  <cp:lastModifiedBy>Šmejkal Ondřej, Ing.</cp:lastModifiedBy>
  <dcterms:created xsi:type="dcterms:W3CDTF">2021-05-26T06:11:56Z</dcterms:created>
  <dcterms:modified xsi:type="dcterms:W3CDTF">2021-05-26T06:12:02Z</dcterms:modified>
</cp:coreProperties>
</file>